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4"/>
  </bookViews>
  <sheets>
    <sheet name="汇总表" sheetId="12" r:id="rId1"/>
    <sheet name="下湾村" sheetId="8" r:id="rId2"/>
    <sheet name="新民村" sheetId="9" r:id="rId3"/>
    <sheet name="齐雨村" sheetId="10" r:id="rId4"/>
    <sheet name="双堰村" sheetId="11" r:id="rId5"/>
  </sheets>
  <calcPr calcId="144525"/>
</workbook>
</file>

<file path=xl/sharedStrings.xml><?xml version="1.0" encoding="utf-8"?>
<sst xmlns="http://schemas.openxmlformats.org/spreadsheetml/2006/main" count="200" uniqueCount="75">
  <si>
    <t xml:space="preserve">綦江区2022年石角镇丘陵山区高标准农田改造提升示范项目（下湾村、新民村、齐雨村、双堰村）劳务班组作业限价汇总表
</t>
  </si>
  <si>
    <t>序号</t>
  </si>
  <si>
    <t>名称</t>
  </si>
  <si>
    <t>限价</t>
  </si>
  <si>
    <t>单方指标</t>
  </si>
  <si>
    <t>总限价</t>
  </si>
  <si>
    <t>一</t>
  </si>
  <si>
    <t>下湾村</t>
  </si>
  <si>
    <t>二</t>
  </si>
  <si>
    <t>新民村</t>
  </si>
  <si>
    <t>三</t>
  </si>
  <si>
    <t>齐雨村</t>
  </si>
  <si>
    <t>四</t>
  </si>
  <si>
    <t>双堰村</t>
  </si>
  <si>
    <t>綦江区2022年石角镇丘陵山区高标准农田改造提升示范项目（下湾村）劳务班组作业限价</t>
  </si>
  <si>
    <t>单位</t>
  </si>
  <si>
    <t>工程量</t>
  </si>
  <si>
    <t>合计</t>
  </si>
  <si>
    <t>新修囤水田-囤水田坎</t>
  </si>
  <si>
    <t>m</t>
  </si>
  <si>
    <t>新修囤水田-出水口</t>
  </si>
  <si>
    <t>个</t>
  </si>
  <si>
    <t>新修囤水田-钢筋砼预制挡水板</t>
  </si>
  <si>
    <t>新修囤水田-钢筋砼预制盖板</t>
  </si>
  <si>
    <t>新修0.6*0.8m排水沟（下湾-PSG-01）</t>
  </si>
  <si>
    <t>灌溉管道-Φ200PE管道（1.25MPa）</t>
  </si>
  <si>
    <t>灌溉管道-Φ90PE管道（1.25MPa）（下湾-GD-02）</t>
  </si>
  <si>
    <t>渠系建筑物工程-0.6*0.8m沟过沟板</t>
  </si>
  <si>
    <t>块</t>
  </si>
  <si>
    <t>渠系建筑物工程-管道出水栓</t>
  </si>
  <si>
    <t>渠系建筑物工程-闸阀井(90管道)(含闸阀安装)</t>
  </si>
  <si>
    <t>座</t>
  </si>
  <si>
    <t>渠系建筑物工程-闸阀井(200管道)(含闸阀安装)</t>
  </si>
  <si>
    <t>渠系建筑物工程-镇墩</t>
  </si>
  <si>
    <t>渠系建筑物工程-取水点</t>
  </si>
  <si>
    <t>渠系建筑物工程-φ300钢筋混凝土涵管</t>
  </si>
  <si>
    <t>过河沟管涵（DN1800）（含管子）</t>
  </si>
  <si>
    <t>处</t>
  </si>
  <si>
    <t>整修3.5m宽砼路面机耕道</t>
  </si>
  <si>
    <t>机耕道错车道（硬化）</t>
  </si>
  <si>
    <t>机耕道回车场（硬化）</t>
  </si>
  <si>
    <t>新修2.5m宽耕作道-旱地段</t>
  </si>
  <si>
    <t>新修2.5m宽耕作道-水田段</t>
  </si>
  <si>
    <t>耕作道错车道（硬化）</t>
  </si>
  <si>
    <t>耕作道交叉口（硬化）</t>
  </si>
  <si>
    <t>2.5M高挡土墙</t>
  </si>
  <si>
    <t>3.0M高挡土墙</t>
  </si>
  <si>
    <t>工号牌</t>
  </si>
  <si>
    <t>綦江区2022年石角镇丘陵山区高标准农田改造提升示范项目（新民村）劳务班组作业限价</t>
  </si>
  <si>
    <t>新修1.0*1.0m排水沟（新民-PSG-01）</t>
  </si>
  <si>
    <t>新修0.6*0.8m排水沟（新民-PSG-02）</t>
  </si>
  <si>
    <t>φ300钢筋混凝土涵管（DN300）</t>
  </si>
  <si>
    <t>0.6*0.8m沟过沟板</t>
  </si>
  <si>
    <t>灌溉管道-Φ110PE管道（1.25MPa）</t>
  </si>
  <si>
    <t>灌溉管道-Φ90PE管道（1.25MPa）</t>
  </si>
  <si>
    <t>1.0*1.0m沟过沟板</t>
  </si>
  <si>
    <t>渠系建筑物工程-管道过公路</t>
  </si>
  <si>
    <t>渠系建筑物工程-闸阀井(110管道)(含闸阀安装)</t>
  </si>
  <si>
    <t>耕作道回车道（硬化）</t>
  </si>
  <si>
    <t>3.0M高混凝土挡土墙</t>
  </si>
  <si>
    <t>綦江区2022年石角镇丘陵山区高标准农田改造提升示范项目（齐雨村）劳务班组作业限价</t>
  </si>
  <si>
    <t>新修1.0*1.0M排水沟（齐雨-PSG-01）</t>
  </si>
  <si>
    <t>整修0.6m×0.8m灌溉渠（齐雨-QD-01）</t>
  </si>
  <si>
    <t>整修0.3m×0.3m灌溉渠（齐雨-QD-02）</t>
  </si>
  <si>
    <t>灌溉管道-Φ200PE管道（1.25MPa）（齐雨-GD-01）</t>
  </si>
  <si>
    <t>灌溉管道-Φ90PE管道（1.25MPa）（齐雨-GD-02）</t>
  </si>
  <si>
    <t>0.6*0.8M沟过沟板(整修灌溉渠）</t>
  </si>
  <si>
    <t>管道出水栓</t>
  </si>
  <si>
    <t>闸阀井(200管道)</t>
  </si>
  <si>
    <t>闸阀井(90管道)</t>
  </si>
  <si>
    <t>镇墩</t>
  </si>
  <si>
    <t>取水点</t>
  </si>
  <si>
    <t>綦江区2022年石角镇丘陵山区高标准农田改造提升示范项目（双堰村）劳务班组作业限价</t>
  </si>
  <si>
    <t>新修2.5M宽耕作道-旱地段</t>
  </si>
  <si>
    <t>新修2.5M宽耕作道-水田段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</si>
</sst>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 "/>
    <numFmt numFmtId="177" formatCode="0.00_ "/>
  </numFmts>
  <fonts count="30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2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color indexed="8"/>
      <name val="宋体"/>
      <charset val="134"/>
    </font>
    <font>
      <sz val="10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3" fillId="13" borderId="7" applyNumberFormat="0" applyAlignment="0" applyProtection="0">
      <alignment vertical="center"/>
    </xf>
    <xf numFmtId="0" fontId="24" fillId="13" borderId="3" applyNumberFormat="0" applyAlignment="0" applyProtection="0">
      <alignment vertical="center"/>
    </xf>
    <xf numFmtId="0" fontId="25" fillId="14" borderId="8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  <xf numFmtId="177" fontId="2" fillId="2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right" vertical="center" wrapText="1"/>
    </xf>
    <xf numFmtId="177" fontId="4" fillId="0" borderId="1" xfId="0" applyNumberFormat="1" applyFont="1" applyFill="1" applyBorder="1" applyAlignment="1">
      <alignment horizontal="right" vertical="center"/>
    </xf>
    <xf numFmtId="177" fontId="3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left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left" vertical="center" wrapText="1"/>
    </xf>
    <xf numFmtId="1" fontId="5" fillId="0" borderId="1" xfId="0" applyNumberFormat="1" applyFont="1" applyFill="1" applyBorder="1" applyAlignment="1">
      <alignment horizontal="right" vertical="center" wrapText="1"/>
    </xf>
    <xf numFmtId="0" fontId="5" fillId="3" borderId="1" xfId="0" applyNumberFormat="1" applyFont="1" applyFill="1" applyBorder="1" applyAlignment="1">
      <alignment horizontal="left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177" fontId="5" fillId="3" borderId="1" xfId="0" applyNumberFormat="1" applyFont="1" applyFill="1" applyBorder="1" applyAlignment="1">
      <alignment horizontal="right" vertical="center" wrapText="1"/>
    </xf>
    <xf numFmtId="0" fontId="6" fillId="0" borderId="0" xfId="0" applyFont="1">
      <alignment vertical="center"/>
    </xf>
    <xf numFmtId="0" fontId="6" fillId="0" borderId="0" xfId="0" applyFont="1" applyFill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177" fontId="2" fillId="2" borderId="1" xfId="0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right" vertical="center" wrapText="1"/>
    </xf>
    <xf numFmtId="177" fontId="8" fillId="0" borderId="1" xfId="0" applyNumberFormat="1" applyFont="1" applyFill="1" applyBorder="1" applyAlignment="1">
      <alignment horizontal="right" vertical="center"/>
    </xf>
    <xf numFmtId="177" fontId="7" fillId="0" borderId="1" xfId="0" applyNumberFormat="1" applyFont="1" applyFill="1" applyBorder="1" applyAlignment="1">
      <alignment horizontal="right" vertical="center"/>
    </xf>
    <xf numFmtId="0" fontId="9" fillId="0" borderId="1" xfId="0" applyNumberFormat="1" applyFont="1" applyFill="1" applyBorder="1" applyAlignment="1">
      <alignment horizontal="left" vertical="center" wrapText="1"/>
    </xf>
    <xf numFmtId="177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9" fillId="3" borderId="1" xfId="0" applyNumberFormat="1" applyFont="1" applyFill="1" applyBorder="1" applyAlignment="1">
      <alignment horizontal="center" vertical="center" wrapText="1"/>
    </xf>
    <xf numFmtId="177" fontId="9" fillId="3" borderId="1" xfId="0" applyNumberFormat="1" applyFont="1" applyFill="1" applyBorder="1" applyAlignment="1">
      <alignment horizontal="right" vertical="center" wrapText="1"/>
    </xf>
    <xf numFmtId="177" fontId="6" fillId="0" borderId="1" xfId="0" applyNumberFormat="1" applyFont="1" applyBorder="1">
      <alignment vertical="center"/>
    </xf>
    <xf numFmtId="1" fontId="9" fillId="0" borderId="1" xfId="0" applyNumberFormat="1" applyFont="1" applyFill="1" applyBorder="1" applyAlignment="1">
      <alignment horizontal="right" vertical="center" wrapText="1"/>
    </xf>
    <xf numFmtId="0" fontId="9" fillId="3" borderId="1" xfId="0" applyNumberFormat="1" applyFont="1" applyFill="1" applyBorder="1" applyAlignment="1">
      <alignment horizontal="left" vertical="center" wrapText="1"/>
    </xf>
    <xf numFmtId="0" fontId="0" fillId="0" borderId="0" xfId="0" applyFill="1">
      <alignment vertical="center"/>
    </xf>
    <xf numFmtId="0" fontId="10" fillId="0" borderId="0" xfId="0" applyFont="1" applyFill="1">
      <alignment vertical="center"/>
    </xf>
    <xf numFmtId="177" fontId="5" fillId="0" borderId="1" xfId="0" applyNumberFormat="1" applyFont="1" applyFill="1" applyBorder="1" applyAlignment="1">
      <alignment horizontal="center" vertical="center" wrapText="1"/>
    </xf>
    <xf numFmtId="177" fontId="5" fillId="3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>
      <alignment vertical="center"/>
    </xf>
    <xf numFmtId="0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right" vertical="center" wrapText="1"/>
    </xf>
    <xf numFmtId="1" fontId="5" fillId="3" borderId="1" xfId="0" applyNumberFormat="1" applyFont="1" applyFill="1" applyBorder="1" applyAlignment="1">
      <alignment horizontal="right" vertical="center" wrapText="1"/>
    </xf>
    <xf numFmtId="177" fontId="1" fillId="0" borderId="2" xfId="0" applyNumberFormat="1" applyFont="1" applyFill="1" applyBorder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"/>
  <sheetViews>
    <sheetView workbookViewId="0">
      <selection activeCell="A1" sqref="A1:D1"/>
    </sheetView>
  </sheetViews>
  <sheetFormatPr defaultColWidth="9.025" defaultRowHeight="11.25" outlineLevelRow="6" outlineLevelCol="3"/>
  <cols>
    <col min="1" max="1" width="9.025" style="1"/>
    <col min="2" max="2" width="42.8083333333333" style="1" customWidth="1"/>
    <col min="3" max="3" width="14.0083333333333" style="1" customWidth="1"/>
    <col min="4" max="4" width="9.89166666666667" style="1"/>
    <col min="5" max="5" width="9.025" style="1"/>
    <col min="6" max="6" width="11.8833333333333" style="1"/>
    <col min="7" max="16384" width="9.025" style="1"/>
  </cols>
  <sheetData>
    <row r="1" s="1" customFormat="1" ht="39" customHeight="1" spans="1:4">
      <c r="A1" s="5" t="s">
        <v>0</v>
      </c>
      <c r="B1" s="27"/>
      <c r="C1" s="28"/>
      <c r="D1" s="28"/>
    </row>
    <row r="2" s="1" customFormat="1" ht="20" customHeight="1" spans="1:4">
      <c r="A2" s="7" t="s">
        <v>1</v>
      </c>
      <c r="B2" s="7" t="s">
        <v>2</v>
      </c>
      <c r="C2" s="9" t="s">
        <v>3</v>
      </c>
      <c r="D2" s="9" t="s">
        <v>4</v>
      </c>
    </row>
    <row r="3" s="1" customFormat="1" ht="20" customHeight="1" spans="1:4">
      <c r="A3" s="10"/>
      <c r="B3" s="11" t="s">
        <v>5</v>
      </c>
      <c r="C3" s="15">
        <f>SUM(C4:C7)</f>
        <v>1404662.5375</v>
      </c>
      <c r="D3" s="14"/>
    </row>
    <row r="4" s="2" customFormat="1" ht="20" customHeight="1" spans="1:4">
      <c r="A4" s="7" t="s">
        <v>6</v>
      </c>
      <c r="B4" s="18" t="s">
        <v>7</v>
      </c>
      <c r="C4" s="55">
        <f>下湾村!F3</f>
        <v>444691.070833333</v>
      </c>
      <c r="D4" s="14"/>
    </row>
    <row r="5" s="1" customFormat="1" ht="20" customHeight="1" spans="1:4">
      <c r="A5" s="7" t="s">
        <v>8</v>
      </c>
      <c r="B5" s="16" t="s">
        <v>9</v>
      </c>
      <c r="C5" s="55">
        <f>新民村!F3</f>
        <v>495563.456666667</v>
      </c>
      <c r="D5" s="14"/>
    </row>
    <row r="6" s="1" customFormat="1" ht="20" customHeight="1" spans="1:4">
      <c r="A6" s="7" t="s">
        <v>10</v>
      </c>
      <c r="B6" s="18" t="s">
        <v>11</v>
      </c>
      <c r="C6" s="55">
        <f>齐雨村!F3</f>
        <v>398828.265</v>
      </c>
      <c r="D6" s="14"/>
    </row>
    <row r="7" s="2" customFormat="1" ht="20" customHeight="1" spans="1:4">
      <c r="A7" s="7" t="s">
        <v>12</v>
      </c>
      <c r="B7" s="16" t="s">
        <v>13</v>
      </c>
      <c r="C7" s="55">
        <f>双堰村!F3</f>
        <v>65579.745</v>
      </c>
      <c r="D7" s="14"/>
    </row>
  </sheetData>
  <mergeCells count="1">
    <mergeCell ref="A1:D1"/>
  </mergeCells>
  <printOptions horizontalCentered="1"/>
  <pageMargins left="0.751388888888889" right="0.751388888888889" top="1" bottom="1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8"/>
  <sheetViews>
    <sheetView workbookViewId="0">
      <pane ySplit="2" topLeftCell="A3" activePane="bottomLeft" state="frozen"/>
      <selection/>
      <selection pane="bottomLeft" activeCell="A1" sqref="A1:G1"/>
    </sheetView>
  </sheetViews>
  <sheetFormatPr defaultColWidth="9.025" defaultRowHeight="11.25" outlineLevelCol="6"/>
  <cols>
    <col min="1" max="1" width="4.625" style="1" customWidth="1"/>
    <col min="2" max="2" width="35.375" style="1" customWidth="1"/>
    <col min="3" max="3" width="4.625" style="1" customWidth="1"/>
    <col min="4" max="4" width="7.375" style="1" customWidth="1"/>
    <col min="5" max="5" width="8.125" style="2" customWidth="1"/>
    <col min="6" max="6" width="10.125" style="1" customWidth="1"/>
    <col min="7" max="7" width="7.875" style="1" customWidth="1"/>
    <col min="8" max="8" width="9.025" style="1"/>
    <col min="9" max="9" width="11.8833333333333" style="1"/>
    <col min="10" max="16384" width="9.025" style="1"/>
  </cols>
  <sheetData>
    <row r="1" ht="39" customHeight="1" spans="1:7">
      <c r="A1" s="5" t="s">
        <v>14</v>
      </c>
      <c r="B1" s="5"/>
      <c r="C1" s="5"/>
      <c r="D1" s="6"/>
      <c r="E1" s="6"/>
      <c r="F1" s="6"/>
      <c r="G1" s="6"/>
    </row>
    <row r="2" ht="20" customHeight="1" spans="1:7">
      <c r="A2" s="7" t="s">
        <v>1</v>
      </c>
      <c r="B2" s="7" t="s">
        <v>2</v>
      </c>
      <c r="C2" s="7" t="s">
        <v>15</v>
      </c>
      <c r="D2" s="7" t="s">
        <v>16</v>
      </c>
      <c r="E2" s="8" t="s">
        <v>3</v>
      </c>
      <c r="F2" s="9" t="s">
        <v>17</v>
      </c>
      <c r="G2" s="9" t="s">
        <v>4</v>
      </c>
    </row>
    <row r="3" ht="20" customHeight="1" spans="1:7">
      <c r="A3" s="10"/>
      <c r="B3" s="11" t="s">
        <v>5</v>
      </c>
      <c r="C3" s="48"/>
      <c r="D3" s="13"/>
      <c r="E3" s="14"/>
      <c r="F3" s="15">
        <f>SUM(F4:F28)</f>
        <v>444691.070833333</v>
      </c>
      <c r="G3" s="14"/>
    </row>
    <row r="4" customFormat="1" ht="20" customHeight="1" spans="1:7">
      <c r="A4" s="7">
        <v>1</v>
      </c>
      <c r="B4" s="18" t="s">
        <v>18</v>
      </c>
      <c r="C4" s="21" t="s">
        <v>19</v>
      </c>
      <c r="D4" s="54">
        <v>9</v>
      </c>
      <c r="E4" s="36">
        <v>40.15</v>
      </c>
      <c r="F4" s="55">
        <f>D4*E4</f>
        <v>361.35</v>
      </c>
      <c r="G4" s="14"/>
    </row>
    <row r="5" customFormat="1" ht="20" customHeight="1" spans="1:7">
      <c r="A5" s="7">
        <v>2</v>
      </c>
      <c r="B5" s="18" t="s">
        <v>20</v>
      </c>
      <c r="C5" s="21" t="s">
        <v>21</v>
      </c>
      <c r="D5" s="54">
        <v>3</v>
      </c>
      <c r="E5" s="36">
        <v>86.21</v>
      </c>
      <c r="F5" s="55">
        <f t="shared" ref="F5:F28" si="0">D5*E5</f>
        <v>258.63</v>
      </c>
      <c r="G5" s="14"/>
    </row>
    <row r="6" customFormat="1" ht="20" customHeight="1" spans="1:7">
      <c r="A6" s="7">
        <v>3</v>
      </c>
      <c r="B6" s="18" t="s">
        <v>22</v>
      </c>
      <c r="C6" s="21" t="s">
        <v>21</v>
      </c>
      <c r="D6" s="54">
        <v>3</v>
      </c>
      <c r="E6" s="36">
        <v>7.51</v>
      </c>
      <c r="F6" s="55">
        <f t="shared" si="0"/>
        <v>22.53</v>
      </c>
      <c r="G6" s="14"/>
    </row>
    <row r="7" customFormat="1" ht="20" customHeight="1" spans="1:7">
      <c r="A7" s="7">
        <v>4</v>
      </c>
      <c r="B7" s="18" t="s">
        <v>23</v>
      </c>
      <c r="C7" s="21" t="s">
        <v>21</v>
      </c>
      <c r="D7" s="54">
        <v>3</v>
      </c>
      <c r="E7" s="36">
        <v>8.17</v>
      </c>
      <c r="F7" s="55">
        <f t="shared" si="0"/>
        <v>24.51</v>
      </c>
      <c r="G7" s="14"/>
    </row>
    <row r="8" s="2" customFormat="1" ht="20" customHeight="1" spans="1:7">
      <c r="A8" s="7">
        <v>5</v>
      </c>
      <c r="B8" s="18" t="s">
        <v>24</v>
      </c>
      <c r="C8" s="48" t="s">
        <v>19</v>
      </c>
      <c r="D8" s="13">
        <v>125</v>
      </c>
      <c r="E8" s="14">
        <v>87.2</v>
      </c>
      <c r="F8" s="55">
        <f t="shared" si="0"/>
        <v>10900</v>
      </c>
      <c r="G8" s="14"/>
    </row>
    <row r="9" ht="20" customHeight="1" spans="1:7">
      <c r="A9" s="7">
        <v>6</v>
      </c>
      <c r="B9" s="16" t="s">
        <v>25</v>
      </c>
      <c r="C9" s="48" t="s">
        <v>19</v>
      </c>
      <c r="D9" s="13">
        <v>800</v>
      </c>
      <c r="E9" s="14">
        <v>36.75</v>
      </c>
      <c r="F9" s="55">
        <f t="shared" si="0"/>
        <v>29400</v>
      </c>
      <c r="G9" s="14"/>
    </row>
    <row r="10" ht="20" customHeight="1" spans="1:7">
      <c r="A10" s="7">
        <v>7</v>
      </c>
      <c r="B10" s="18" t="s">
        <v>26</v>
      </c>
      <c r="C10" s="48" t="s">
        <v>19</v>
      </c>
      <c r="D10" s="13">
        <v>1350</v>
      </c>
      <c r="E10" s="14">
        <v>33.97</v>
      </c>
      <c r="F10" s="55">
        <f t="shared" si="0"/>
        <v>45859.5</v>
      </c>
      <c r="G10" s="14"/>
    </row>
    <row r="11" s="2" customFormat="1" ht="20" customHeight="1" spans="1:7">
      <c r="A11" s="7">
        <v>8</v>
      </c>
      <c r="B11" s="16" t="s">
        <v>27</v>
      </c>
      <c r="C11" s="48" t="s">
        <v>28</v>
      </c>
      <c r="D11" s="13">
        <v>4</v>
      </c>
      <c r="E11" s="14">
        <v>58.61</v>
      </c>
      <c r="F11" s="55">
        <f t="shared" si="0"/>
        <v>234.44</v>
      </c>
      <c r="G11" s="14"/>
    </row>
    <row r="12" ht="20" customHeight="1" spans="1:7">
      <c r="A12" s="7">
        <v>9</v>
      </c>
      <c r="B12" s="16" t="s">
        <v>29</v>
      </c>
      <c r="C12" s="48" t="s">
        <v>21</v>
      </c>
      <c r="D12" s="13">
        <v>22</v>
      </c>
      <c r="E12" s="14">
        <v>10.76</v>
      </c>
      <c r="F12" s="55">
        <f t="shared" si="0"/>
        <v>236.72</v>
      </c>
      <c r="G12" s="14"/>
    </row>
    <row r="13" ht="20" customHeight="1" spans="1:7">
      <c r="A13" s="7">
        <v>10</v>
      </c>
      <c r="B13" s="16" t="s">
        <v>30</v>
      </c>
      <c r="C13" s="48" t="s">
        <v>31</v>
      </c>
      <c r="D13" s="13">
        <v>4</v>
      </c>
      <c r="E13" s="43">
        <v>261.21</v>
      </c>
      <c r="F13" s="55">
        <f t="shared" si="0"/>
        <v>1044.84</v>
      </c>
      <c r="G13" s="14"/>
    </row>
    <row r="14" ht="20" customHeight="1" spans="1:7">
      <c r="A14" s="7">
        <v>11</v>
      </c>
      <c r="B14" s="16" t="s">
        <v>32</v>
      </c>
      <c r="C14" s="48" t="s">
        <v>31</v>
      </c>
      <c r="D14" s="13">
        <v>2</v>
      </c>
      <c r="E14" s="36">
        <v>269.88</v>
      </c>
      <c r="F14" s="55">
        <f t="shared" si="0"/>
        <v>539.76</v>
      </c>
      <c r="G14" s="14"/>
    </row>
    <row r="15" ht="20" customHeight="1" spans="1:7">
      <c r="A15" s="7">
        <v>12</v>
      </c>
      <c r="B15" s="16" t="s">
        <v>33</v>
      </c>
      <c r="C15" s="48" t="s">
        <v>31</v>
      </c>
      <c r="D15" s="13">
        <v>5</v>
      </c>
      <c r="E15" s="14">
        <v>27.29</v>
      </c>
      <c r="F15" s="55">
        <f t="shared" si="0"/>
        <v>136.45</v>
      </c>
      <c r="G15" s="14"/>
    </row>
    <row r="16" s="2" customFormat="1" ht="20" customHeight="1" spans="1:7">
      <c r="A16" s="7">
        <v>13</v>
      </c>
      <c r="B16" s="16" t="s">
        <v>34</v>
      </c>
      <c r="C16" s="48" t="s">
        <v>21</v>
      </c>
      <c r="D16" s="13">
        <v>1</v>
      </c>
      <c r="E16" s="14">
        <v>11453.21</v>
      </c>
      <c r="F16" s="55">
        <f t="shared" si="0"/>
        <v>11453.21</v>
      </c>
      <c r="G16" s="14"/>
    </row>
    <row r="17" s="2" customFormat="1" ht="20" customHeight="1" spans="1:7">
      <c r="A17" s="7">
        <v>14</v>
      </c>
      <c r="B17" s="16" t="s">
        <v>35</v>
      </c>
      <c r="C17" s="48" t="s">
        <v>19</v>
      </c>
      <c r="D17" s="13">
        <v>20</v>
      </c>
      <c r="E17" s="14">
        <v>161.27</v>
      </c>
      <c r="F17" s="55">
        <f t="shared" si="0"/>
        <v>3225.4</v>
      </c>
      <c r="G17" s="14"/>
    </row>
    <row r="18" s="2" customFormat="1" ht="20" customHeight="1" spans="1:7">
      <c r="A18" s="7">
        <v>15</v>
      </c>
      <c r="B18" s="18" t="s">
        <v>36</v>
      </c>
      <c r="C18" s="12" t="s">
        <v>37</v>
      </c>
      <c r="D18" s="19">
        <v>2</v>
      </c>
      <c r="E18" s="14">
        <v>32478.66</v>
      </c>
      <c r="F18" s="55">
        <f t="shared" si="0"/>
        <v>64957.32</v>
      </c>
      <c r="G18" s="14"/>
    </row>
    <row r="19" s="2" customFormat="1" ht="20" customHeight="1" spans="1:7">
      <c r="A19" s="7">
        <v>16</v>
      </c>
      <c r="B19" s="16" t="s">
        <v>38</v>
      </c>
      <c r="C19" s="48" t="s">
        <v>19</v>
      </c>
      <c r="D19" s="13">
        <v>1435</v>
      </c>
      <c r="E19" s="14">
        <v>91.36</v>
      </c>
      <c r="F19" s="55">
        <f t="shared" si="0"/>
        <v>131101.6</v>
      </c>
      <c r="G19" s="14"/>
    </row>
    <row r="20" s="2" customFormat="1" ht="20" customHeight="1" spans="1:7">
      <c r="A20" s="7">
        <v>17</v>
      </c>
      <c r="B20" s="18" t="s">
        <v>39</v>
      </c>
      <c r="C20" s="12" t="s">
        <v>37</v>
      </c>
      <c r="D20" s="19">
        <v>3</v>
      </c>
      <c r="E20" s="14">
        <v>919.545</v>
      </c>
      <c r="F20" s="55">
        <f t="shared" si="0"/>
        <v>2758.635</v>
      </c>
      <c r="G20" s="14"/>
    </row>
    <row r="21" s="2" customFormat="1" ht="20" customHeight="1" spans="1:7">
      <c r="A21" s="7">
        <v>18</v>
      </c>
      <c r="B21" s="18" t="s">
        <v>40</v>
      </c>
      <c r="C21" s="12" t="s">
        <v>37</v>
      </c>
      <c r="D21" s="19">
        <v>1</v>
      </c>
      <c r="E21" s="14">
        <v>671.1675</v>
      </c>
      <c r="F21" s="55">
        <f t="shared" si="0"/>
        <v>671.1675</v>
      </c>
      <c r="G21" s="14"/>
    </row>
    <row r="22" s="2" customFormat="1" ht="20" customHeight="1" spans="1:7">
      <c r="A22" s="7">
        <v>19</v>
      </c>
      <c r="B22" s="18" t="s">
        <v>41</v>
      </c>
      <c r="C22" s="12" t="s">
        <v>19</v>
      </c>
      <c r="D22" s="19">
        <v>1565</v>
      </c>
      <c r="E22" s="14">
        <v>74.725</v>
      </c>
      <c r="F22" s="55">
        <f t="shared" si="0"/>
        <v>116944.625</v>
      </c>
      <c r="G22" s="14"/>
    </row>
    <row r="23" s="2" customFormat="1" ht="20" customHeight="1" spans="1:7">
      <c r="A23" s="7">
        <v>20</v>
      </c>
      <c r="B23" s="18" t="s">
        <v>42</v>
      </c>
      <c r="C23" s="12" t="s">
        <v>19</v>
      </c>
      <c r="D23" s="19">
        <v>169</v>
      </c>
      <c r="E23" s="14">
        <v>97.9333333333333</v>
      </c>
      <c r="F23" s="55">
        <f t="shared" si="0"/>
        <v>16550.7333333333</v>
      </c>
      <c r="G23" s="14"/>
    </row>
    <row r="24" ht="20" customHeight="1" spans="1:7">
      <c r="A24" s="7">
        <v>21</v>
      </c>
      <c r="B24" s="20" t="s">
        <v>43</v>
      </c>
      <c r="C24" s="49" t="s">
        <v>37</v>
      </c>
      <c r="D24" s="22">
        <v>3</v>
      </c>
      <c r="E24" s="14">
        <v>231.85</v>
      </c>
      <c r="F24" s="55">
        <f t="shared" si="0"/>
        <v>695.55</v>
      </c>
      <c r="G24" s="14"/>
    </row>
    <row r="25" ht="20" customHeight="1" spans="1:7">
      <c r="A25" s="7">
        <v>22</v>
      </c>
      <c r="B25" s="20" t="s">
        <v>44</v>
      </c>
      <c r="C25" s="49" t="s">
        <v>37</v>
      </c>
      <c r="D25" s="22">
        <v>3</v>
      </c>
      <c r="E25" s="14">
        <v>173.29</v>
      </c>
      <c r="F25" s="55">
        <f t="shared" si="0"/>
        <v>519.87</v>
      </c>
      <c r="G25" s="14"/>
    </row>
    <row r="26" ht="20" customHeight="1" spans="1:7">
      <c r="A26" s="7">
        <v>23</v>
      </c>
      <c r="B26" s="18" t="s">
        <v>45</v>
      </c>
      <c r="C26" s="48" t="s">
        <v>19</v>
      </c>
      <c r="D26" s="13">
        <v>10</v>
      </c>
      <c r="E26" s="14">
        <v>375.44</v>
      </c>
      <c r="F26" s="55">
        <f t="shared" si="0"/>
        <v>3754.4</v>
      </c>
      <c r="G26" s="14"/>
    </row>
    <row r="27" ht="20" customHeight="1" spans="1:7">
      <c r="A27" s="7">
        <v>24</v>
      </c>
      <c r="B27" s="18" t="s">
        <v>46</v>
      </c>
      <c r="C27" s="48" t="s">
        <v>19</v>
      </c>
      <c r="D27" s="13">
        <v>5</v>
      </c>
      <c r="E27" s="14">
        <v>546.59</v>
      </c>
      <c r="F27" s="55">
        <f t="shared" si="0"/>
        <v>2732.95</v>
      </c>
      <c r="G27" s="14"/>
    </row>
    <row r="28" ht="20" customHeight="1" spans="1:7">
      <c r="A28" s="7">
        <v>25</v>
      </c>
      <c r="B28" s="18" t="s">
        <v>47</v>
      </c>
      <c r="C28" s="48" t="s">
        <v>28</v>
      </c>
      <c r="D28" s="13">
        <v>7</v>
      </c>
      <c r="E28" s="14">
        <v>43.84</v>
      </c>
      <c r="F28" s="55">
        <f t="shared" si="0"/>
        <v>306.88</v>
      </c>
      <c r="G28" s="14"/>
    </row>
  </sheetData>
  <mergeCells count="1">
    <mergeCell ref="A1:G1"/>
  </mergeCells>
  <printOptions horizontalCentered="1"/>
  <pageMargins left="0.751388888888889" right="0.751388888888889" top="1" bottom="1" header="0.5" footer="0.5"/>
  <pageSetup paperSize="9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6"/>
  <sheetViews>
    <sheetView workbookViewId="0">
      <selection activeCell="A1" sqref="A1:G1"/>
    </sheetView>
  </sheetViews>
  <sheetFormatPr defaultColWidth="9.025" defaultRowHeight="13.5" outlineLevelCol="7"/>
  <cols>
    <col min="1" max="1" width="4.875" customWidth="1"/>
    <col min="2" max="2" width="42.8083333333333" customWidth="1"/>
    <col min="3" max="3" width="4.875" customWidth="1"/>
    <col min="4" max="4" width="7.375" customWidth="1"/>
    <col min="5" max="5" width="7.5" style="46" customWidth="1"/>
    <col min="6" max="6" width="10.125" customWidth="1"/>
    <col min="7" max="7" width="8.375" customWidth="1"/>
    <col min="8" max="8" width="18.2583333333333" customWidth="1"/>
  </cols>
  <sheetData>
    <row r="1" customFormat="1" ht="37" customHeight="1" spans="1:7">
      <c r="A1" s="5" t="s">
        <v>48</v>
      </c>
      <c r="B1" s="5"/>
      <c r="C1" s="5"/>
      <c r="D1" s="6"/>
      <c r="E1" s="6"/>
      <c r="F1" s="6"/>
      <c r="G1" s="6"/>
    </row>
    <row r="2" customFormat="1" ht="20" customHeight="1" spans="1:7">
      <c r="A2" s="29" t="s">
        <v>1</v>
      </c>
      <c r="B2" s="29" t="s">
        <v>2</v>
      </c>
      <c r="C2" s="29" t="s">
        <v>15</v>
      </c>
      <c r="D2" s="29" t="s">
        <v>16</v>
      </c>
      <c r="E2" s="30" t="s">
        <v>3</v>
      </c>
      <c r="F2" s="31" t="s">
        <v>17</v>
      </c>
      <c r="G2" s="31" t="s">
        <v>4</v>
      </c>
    </row>
    <row r="3" customFormat="1" ht="20" customHeight="1" spans="1:7">
      <c r="A3" s="10"/>
      <c r="B3" s="33" t="s">
        <v>5</v>
      </c>
      <c r="C3" s="48"/>
      <c r="D3" s="48"/>
      <c r="E3" s="17"/>
      <c r="F3" s="8">
        <f>SUM(F4:F26)</f>
        <v>495563.456666667</v>
      </c>
      <c r="G3" s="17"/>
    </row>
    <row r="4" s="46" customFormat="1" ht="20" customHeight="1" spans="1:7">
      <c r="A4" s="7">
        <v>1</v>
      </c>
      <c r="B4" s="18" t="s">
        <v>49</v>
      </c>
      <c r="C4" s="48" t="s">
        <v>19</v>
      </c>
      <c r="D4" s="13">
        <v>330</v>
      </c>
      <c r="E4" s="36">
        <v>161.27</v>
      </c>
      <c r="F4" s="14">
        <f t="shared" ref="F4:F26" si="0">D4*E4</f>
        <v>53219.1</v>
      </c>
      <c r="G4" s="14"/>
    </row>
    <row r="5" s="46" customFormat="1" ht="20" customHeight="1" spans="1:7">
      <c r="A5" s="7">
        <v>2</v>
      </c>
      <c r="B5" s="18" t="s">
        <v>50</v>
      </c>
      <c r="C5" s="48" t="s">
        <v>19</v>
      </c>
      <c r="D5" s="13">
        <v>285</v>
      </c>
      <c r="E5" s="36">
        <v>87.2</v>
      </c>
      <c r="F5" s="14">
        <f t="shared" si="0"/>
        <v>24852</v>
      </c>
      <c r="G5" s="14"/>
    </row>
    <row r="6" customFormat="1" ht="20" customHeight="1" spans="1:7">
      <c r="A6" s="7">
        <v>3</v>
      </c>
      <c r="B6" s="16" t="s">
        <v>51</v>
      </c>
      <c r="C6" s="49" t="s">
        <v>19</v>
      </c>
      <c r="D6" s="22">
        <v>30</v>
      </c>
      <c r="E6" s="36">
        <v>161.27</v>
      </c>
      <c r="F6" s="14">
        <f t="shared" si="0"/>
        <v>4838.1</v>
      </c>
      <c r="G6" s="14"/>
    </row>
    <row r="7" s="46" customFormat="1" ht="20" customHeight="1" spans="1:7">
      <c r="A7" s="7">
        <v>4</v>
      </c>
      <c r="B7" s="18" t="s">
        <v>52</v>
      </c>
      <c r="C7" s="48" t="s">
        <v>28</v>
      </c>
      <c r="D7" s="13">
        <v>7</v>
      </c>
      <c r="E7" s="14">
        <v>58.61</v>
      </c>
      <c r="F7" s="14">
        <f t="shared" si="0"/>
        <v>410.27</v>
      </c>
      <c r="G7" s="14"/>
    </row>
    <row r="8" customFormat="1" ht="20" customHeight="1" spans="1:7">
      <c r="A8" s="7">
        <v>5</v>
      </c>
      <c r="B8" s="16" t="s">
        <v>25</v>
      </c>
      <c r="C8" s="48" t="s">
        <v>19</v>
      </c>
      <c r="D8" s="13">
        <v>1200</v>
      </c>
      <c r="E8" s="14">
        <v>36.75</v>
      </c>
      <c r="F8" s="14">
        <f t="shared" si="0"/>
        <v>44100</v>
      </c>
      <c r="G8" s="14"/>
    </row>
    <row r="9" customFormat="1" ht="20" customHeight="1" spans="1:7">
      <c r="A9" s="7">
        <v>6</v>
      </c>
      <c r="B9" s="16" t="s">
        <v>53</v>
      </c>
      <c r="C9" s="48" t="s">
        <v>19</v>
      </c>
      <c r="D9" s="13">
        <f>1100+1250</f>
        <v>2350</v>
      </c>
      <c r="E9" s="14">
        <v>35.47</v>
      </c>
      <c r="F9" s="14">
        <f t="shared" si="0"/>
        <v>83354.5</v>
      </c>
      <c r="G9" s="14"/>
    </row>
    <row r="10" customFormat="1" ht="20" customHeight="1" spans="1:7">
      <c r="A10" s="7">
        <v>7</v>
      </c>
      <c r="B10" s="16" t="s">
        <v>54</v>
      </c>
      <c r="C10" s="48" t="s">
        <v>19</v>
      </c>
      <c r="D10" s="13">
        <f>1125+1253+384</f>
        <v>2762</v>
      </c>
      <c r="E10" s="14">
        <v>33.97</v>
      </c>
      <c r="F10" s="14">
        <f t="shared" si="0"/>
        <v>93825.14</v>
      </c>
      <c r="G10" s="14"/>
    </row>
    <row r="11" s="46" customFormat="1" ht="20" customHeight="1" spans="1:7">
      <c r="A11" s="7">
        <v>8</v>
      </c>
      <c r="B11" s="16" t="s">
        <v>27</v>
      </c>
      <c r="C11" s="48" t="s">
        <v>28</v>
      </c>
      <c r="D11" s="13">
        <v>7</v>
      </c>
      <c r="E11" s="14">
        <v>58.61</v>
      </c>
      <c r="F11" s="14">
        <f t="shared" si="0"/>
        <v>410.27</v>
      </c>
      <c r="G11" s="14"/>
    </row>
    <row r="12" s="46" customFormat="1" ht="20" customHeight="1" spans="1:7">
      <c r="A12" s="7">
        <v>9</v>
      </c>
      <c r="B12" s="18" t="s">
        <v>55</v>
      </c>
      <c r="C12" s="12" t="s">
        <v>28</v>
      </c>
      <c r="D12" s="19">
        <v>8</v>
      </c>
      <c r="E12" s="14">
        <v>751.31</v>
      </c>
      <c r="F12" s="14">
        <f t="shared" si="0"/>
        <v>6010.48</v>
      </c>
      <c r="G12" s="14"/>
    </row>
    <row r="13" customFormat="1" ht="20" customHeight="1" spans="1:7">
      <c r="A13" s="7">
        <v>10</v>
      </c>
      <c r="B13" s="16" t="s">
        <v>29</v>
      </c>
      <c r="C13" s="48" t="s">
        <v>21</v>
      </c>
      <c r="D13" s="13">
        <v>64</v>
      </c>
      <c r="E13" s="14">
        <v>10.76</v>
      </c>
      <c r="F13" s="14">
        <f t="shared" si="0"/>
        <v>688.64</v>
      </c>
      <c r="G13" s="14"/>
    </row>
    <row r="14" customFormat="1" ht="20" customHeight="1" spans="1:7">
      <c r="A14" s="7">
        <v>11</v>
      </c>
      <c r="B14" s="16" t="s">
        <v>56</v>
      </c>
      <c r="C14" s="48" t="s">
        <v>19</v>
      </c>
      <c r="D14" s="13">
        <v>23</v>
      </c>
      <c r="E14" s="14">
        <v>95.33</v>
      </c>
      <c r="F14" s="14">
        <f t="shared" si="0"/>
        <v>2192.59</v>
      </c>
      <c r="G14" s="14"/>
    </row>
    <row r="15" customFormat="1" ht="20" customHeight="1" spans="1:7">
      <c r="A15" s="7">
        <v>12</v>
      </c>
      <c r="B15" s="16" t="s">
        <v>30</v>
      </c>
      <c r="C15" s="48" t="s">
        <v>31</v>
      </c>
      <c r="D15" s="13">
        <v>3</v>
      </c>
      <c r="E15" s="50">
        <v>261.21</v>
      </c>
      <c r="F15" s="14">
        <f t="shared" si="0"/>
        <v>783.63</v>
      </c>
      <c r="G15" s="14"/>
    </row>
    <row r="16" ht="20" customHeight="1" spans="1:8">
      <c r="A16" s="7">
        <v>13</v>
      </c>
      <c r="B16" s="16" t="s">
        <v>57</v>
      </c>
      <c r="C16" s="48" t="s">
        <v>31</v>
      </c>
      <c r="D16" s="13">
        <v>6</v>
      </c>
      <c r="E16" s="50">
        <v>261.21</v>
      </c>
      <c r="F16" s="14">
        <f t="shared" si="0"/>
        <v>1567.26</v>
      </c>
      <c r="G16" s="14"/>
      <c r="H16" s="46"/>
    </row>
    <row r="17" customFormat="1" ht="20" customHeight="1" spans="1:7">
      <c r="A17" s="7">
        <v>14</v>
      </c>
      <c r="B17" s="16" t="s">
        <v>32</v>
      </c>
      <c r="C17" s="48" t="s">
        <v>31</v>
      </c>
      <c r="D17" s="13">
        <v>5</v>
      </c>
      <c r="E17" s="50">
        <v>269.88</v>
      </c>
      <c r="F17" s="14">
        <f t="shared" si="0"/>
        <v>1349.4</v>
      </c>
      <c r="G17" s="14"/>
    </row>
    <row r="18" customFormat="1" ht="20" customHeight="1" spans="1:7">
      <c r="A18" s="7">
        <v>15</v>
      </c>
      <c r="B18" s="16" t="s">
        <v>33</v>
      </c>
      <c r="C18" s="48" t="s">
        <v>31</v>
      </c>
      <c r="D18" s="13">
        <v>11</v>
      </c>
      <c r="E18" s="14">
        <v>27.29</v>
      </c>
      <c r="F18" s="14">
        <f t="shared" si="0"/>
        <v>300.19</v>
      </c>
      <c r="G18" s="14"/>
    </row>
    <row r="19" customFormat="1" ht="20" customHeight="1" spans="1:7">
      <c r="A19" s="7">
        <v>16</v>
      </c>
      <c r="B19" s="16" t="s">
        <v>35</v>
      </c>
      <c r="C19" s="48" t="s">
        <v>19</v>
      </c>
      <c r="D19" s="13">
        <v>25</v>
      </c>
      <c r="E19" s="14">
        <v>161.27</v>
      </c>
      <c r="F19" s="14">
        <f t="shared" si="0"/>
        <v>4031.75</v>
      </c>
      <c r="G19" s="14"/>
    </row>
    <row r="20" s="47" customFormat="1" ht="20" customHeight="1" spans="1:7">
      <c r="A20" s="7">
        <v>17</v>
      </c>
      <c r="B20" s="51" t="s">
        <v>41</v>
      </c>
      <c r="C20" s="52" t="s">
        <v>19</v>
      </c>
      <c r="D20" s="53">
        <v>2086</v>
      </c>
      <c r="E20" s="14">
        <v>74.725</v>
      </c>
      <c r="F20" s="14">
        <f t="shared" si="0"/>
        <v>155876.35</v>
      </c>
      <c r="G20" s="14"/>
    </row>
    <row r="21" s="47" customFormat="1" ht="20" customHeight="1" spans="1:7">
      <c r="A21" s="7">
        <v>18</v>
      </c>
      <c r="B21" s="51" t="s">
        <v>42</v>
      </c>
      <c r="C21" s="52" t="s">
        <v>19</v>
      </c>
      <c r="D21" s="53">
        <v>125</v>
      </c>
      <c r="E21" s="14">
        <v>97.9333333333333</v>
      </c>
      <c r="F21" s="14">
        <f t="shared" si="0"/>
        <v>12241.6666666667</v>
      </c>
      <c r="G21" s="14"/>
    </row>
    <row r="22" customFormat="1" ht="20" customHeight="1" spans="1:7">
      <c r="A22" s="7">
        <v>19</v>
      </c>
      <c r="B22" s="20" t="s">
        <v>43</v>
      </c>
      <c r="C22" s="49" t="s">
        <v>37</v>
      </c>
      <c r="D22" s="22">
        <v>4</v>
      </c>
      <c r="E22" s="14">
        <v>231.85</v>
      </c>
      <c r="F22" s="14">
        <f t="shared" si="0"/>
        <v>927.4</v>
      </c>
      <c r="G22" s="14"/>
    </row>
    <row r="23" customFormat="1" ht="20" customHeight="1" spans="1:7">
      <c r="A23" s="7">
        <v>20</v>
      </c>
      <c r="B23" s="20" t="s">
        <v>58</v>
      </c>
      <c r="C23" s="49" t="s">
        <v>37</v>
      </c>
      <c r="D23" s="22">
        <v>1</v>
      </c>
      <c r="E23" s="14">
        <v>851.73</v>
      </c>
      <c r="F23" s="14">
        <f t="shared" si="0"/>
        <v>851.73</v>
      </c>
      <c r="G23" s="14"/>
    </row>
    <row r="24" customFormat="1" ht="20" customHeight="1" spans="1:7">
      <c r="A24" s="7">
        <v>21</v>
      </c>
      <c r="B24" s="20" t="s">
        <v>44</v>
      </c>
      <c r="C24" s="49" t="s">
        <v>37</v>
      </c>
      <c r="D24" s="22">
        <v>4</v>
      </c>
      <c r="E24" s="14">
        <v>173.29</v>
      </c>
      <c r="F24" s="14">
        <f t="shared" si="0"/>
        <v>693.16</v>
      </c>
      <c r="G24" s="14"/>
    </row>
    <row r="25" customFormat="1" ht="20" customHeight="1" spans="1:7">
      <c r="A25" s="7">
        <v>22</v>
      </c>
      <c r="B25" s="16" t="s">
        <v>59</v>
      </c>
      <c r="C25" s="48" t="s">
        <v>19</v>
      </c>
      <c r="D25" s="13">
        <v>5</v>
      </c>
      <c r="E25" s="14">
        <v>546.59</v>
      </c>
      <c r="F25" s="14">
        <f t="shared" si="0"/>
        <v>2732.95</v>
      </c>
      <c r="G25" s="14"/>
    </row>
    <row r="26" customFormat="1" ht="20" customHeight="1" spans="1:7">
      <c r="A26" s="7">
        <v>23</v>
      </c>
      <c r="B26" s="18" t="s">
        <v>47</v>
      </c>
      <c r="C26" s="48" t="s">
        <v>28</v>
      </c>
      <c r="D26" s="13">
        <v>7</v>
      </c>
      <c r="E26" s="14">
        <v>43.84</v>
      </c>
      <c r="F26" s="14">
        <f t="shared" si="0"/>
        <v>306.88</v>
      </c>
      <c r="G26" s="14"/>
    </row>
  </sheetData>
  <mergeCells count="1">
    <mergeCell ref="A1:G1"/>
  </mergeCells>
  <printOptions horizontalCentered="1"/>
  <pageMargins left="0.251388888888889" right="0.251388888888889" top="0.751388888888889" bottom="0.751388888888889" header="0.298611111111111" footer="0.298611111111111"/>
  <pageSetup paperSize="9" orientation="portrait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4"/>
  <sheetViews>
    <sheetView workbookViewId="0">
      <selection activeCell="A1" sqref="A1:G1"/>
    </sheetView>
  </sheetViews>
  <sheetFormatPr defaultColWidth="9.025" defaultRowHeight="12" outlineLevelCol="6"/>
  <cols>
    <col min="1" max="1" width="4.875" style="23" customWidth="1"/>
    <col min="2" max="2" width="42.8083333333333" style="23" customWidth="1"/>
    <col min="3" max="3" width="4.875" style="23" customWidth="1"/>
    <col min="4" max="4" width="8.375" style="25" customWidth="1"/>
    <col min="5" max="5" width="9.25" style="26" customWidth="1"/>
    <col min="6" max="6" width="11.5" style="25" customWidth="1"/>
    <col min="7" max="7" width="8.375" style="23" customWidth="1"/>
    <col min="8" max="8" width="9.89166666666667" style="23"/>
    <col min="9" max="9" width="11.6666666666667" style="23"/>
    <col min="10" max="16384" width="9.025" style="23"/>
  </cols>
  <sheetData>
    <row r="1" s="23" customFormat="1" ht="36" customHeight="1" spans="1:7">
      <c r="A1" s="27" t="s">
        <v>60</v>
      </c>
      <c r="B1" s="27"/>
      <c r="C1" s="27"/>
      <c r="D1" s="28"/>
      <c r="E1" s="28"/>
      <c r="F1" s="28"/>
      <c r="G1" s="28"/>
    </row>
    <row r="2" s="23" customFormat="1" ht="20" customHeight="1" spans="1:7">
      <c r="A2" s="29" t="s">
        <v>1</v>
      </c>
      <c r="B2" s="29" t="s">
        <v>2</v>
      </c>
      <c r="C2" s="29" t="s">
        <v>15</v>
      </c>
      <c r="D2" s="29" t="s">
        <v>16</v>
      </c>
      <c r="E2" s="30" t="s">
        <v>3</v>
      </c>
      <c r="F2" s="31" t="s">
        <v>17</v>
      </c>
      <c r="G2" s="31" t="s">
        <v>4</v>
      </c>
    </row>
    <row r="3" s="23" customFormat="1" ht="20" customHeight="1" spans="1:7">
      <c r="A3" s="32"/>
      <c r="B3" s="33" t="s">
        <v>5</v>
      </c>
      <c r="C3" s="34"/>
      <c r="D3" s="35"/>
      <c r="E3" s="36"/>
      <c r="F3" s="37">
        <f>SUM(F4:F24)</f>
        <v>398828.265</v>
      </c>
      <c r="G3" s="30"/>
    </row>
    <row r="4" s="23" customFormat="1" ht="20" customHeight="1" spans="1:7">
      <c r="A4" s="29">
        <v>1</v>
      </c>
      <c r="B4" s="38" t="s">
        <v>18</v>
      </c>
      <c r="C4" s="21" t="s">
        <v>19</v>
      </c>
      <c r="D4" s="35">
        <v>121</v>
      </c>
      <c r="E4" s="36">
        <v>40.15</v>
      </c>
      <c r="F4" s="36">
        <f t="shared" ref="F4:F10" si="0">D4*E4</f>
        <v>4858.15</v>
      </c>
      <c r="G4" s="30"/>
    </row>
    <row r="5" s="23" customFormat="1" ht="20" customHeight="1" spans="1:7">
      <c r="A5" s="29">
        <v>2</v>
      </c>
      <c r="B5" s="38" t="s">
        <v>20</v>
      </c>
      <c r="C5" s="21" t="s">
        <v>21</v>
      </c>
      <c r="D5" s="35">
        <v>2</v>
      </c>
      <c r="E5" s="36">
        <v>86.21</v>
      </c>
      <c r="F5" s="36">
        <f t="shared" si="0"/>
        <v>172.42</v>
      </c>
      <c r="G5" s="30"/>
    </row>
    <row r="6" s="23" customFormat="1" ht="20" customHeight="1" spans="1:7">
      <c r="A6" s="29">
        <v>3</v>
      </c>
      <c r="B6" s="38" t="s">
        <v>22</v>
      </c>
      <c r="C6" s="21" t="s">
        <v>21</v>
      </c>
      <c r="D6" s="35">
        <v>2</v>
      </c>
      <c r="E6" s="36">
        <v>7.51</v>
      </c>
      <c r="F6" s="36">
        <f t="shared" si="0"/>
        <v>15.02</v>
      </c>
      <c r="G6" s="30"/>
    </row>
    <row r="7" s="23" customFormat="1" ht="20" customHeight="1" spans="1:7">
      <c r="A7" s="29">
        <v>4</v>
      </c>
      <c r="B7" s="38" t="s">
        <v>23</v>
      </c>
      <c r="C7" s="21" t="s">
        <v>21</v>
      </c>
      <c r="D7" s="35">
        <v>2</v>
      </c>
      <c r="E7" s="36">
        <v>8.17</v>
      </c>
      <c r="F7" s="36">
        <f t="shared" si="0"/>
        <v>16.34</v>
      </c>
      <c r="G7" s="30"/>
    </row>
    <row r="8" s="24" customFormat="1" ht="20" customHeight="1" spans="1:7">
      <c r="A8" s="29">
        <v>5</v>
      </c>
      <c r="B8" s="38" t="s">
        <v>61</v>
      </c>
      <c r="C8" s="34" t="s">
        <v>19</v>
      </c>
      <c r="D8" s="35">
        <v>550</v>
      </c>
      <c r="E8" s="36">
        <v>161.27</v>
      </c>
      <c r="F8" s="36">
        <f t="shared" si="0"/>
        <v>88698.5</v>
      </c>
      <c r="G8" s="39"/>
    </row>
    <row r="9" s="24" customFormat="1" ht="20" customHeight="1" spans="1:7">
      <c r="A9" s="29">
        <v>6</v>
      </c>
      <c r="B9" s="38" t="s">
        <v>62</v>
      </c>
      <c r="C9" s="34" t="s">
        <v>19</v>
      </c>
      <c r="D9" s="35">
        <v>1200</v>
      </c>
      <c r="E9" s="36">
        <v>54.82</v>
      </c>
      <c r="F9" s="36">
        <f t="shared" si="0"/>
        <v>65784</v>
      </c>
      <c r="G9" s="39"/>
    </row>
    <row r="10" s="24" customFormat="1" ht="20" customHeight="1" spans="1:7">
      <c r="A10" s="29">
        <v>7</v>
      </c>
      <c r="B10" s="38" t="s">
        <v>63</v>
      </c>
      <c r="C10" s="34" t="s">
        <v>19</v>
      </c>
      <c r="D10" s="35">
        <v>1285</v>
      </c>
      <c r="E10" s="36">
        <v>0.6</v>
      </c>
      <c r="F10" s="36">
        <f t="shared" si="0"/>
        <v>771</v>
      </c>
      <c r="G10" s="39"/>
    </row>
    <row r="11" s="24" customFormat="1" ht="20" customHeight="1" spans="1:7">
      <c r="A11" s="29">
        <v>8</v>
      </c>
      <c r="B11" s="40" t="s">
        <v>64</v>
      </c>
      <c r="C11" s="34" t="s">
        <v>19</v>
      </c>
      <c r="D11" s="35">
        <v>1450</v>
      </c>
      <c r="E11" s="36">
        <v>36.75</v>
      </c>
      <c r="F11" s="36">
        <f t="shared" ref="F11:F24" si="1">D11*E11</f>
        <v>53287.5</v>
      </c>
      <c r="G11" s="39"/>
    </row>
    <row r="12" s="24" customFormat="1" ht="20" customHeight="1" spans="1:7">
      <c r="A12" s="29">
        <v>9</v>
      </c>
      <c r="B12" s="38" t="s">
        <v>65</v>
      </c>
      <c r="C12" s="34" t="s">
        <v>19</v>
      </c>
      <c r="D12" s="35">
        <v>1902</v>
      </c>
      <c r="E12" s="36">
        <v>33.97</v>
      </c>
      <c r="F12" s="36">
        <f t="shared" si="1"/>
        <v>64610.94</v>
      </c>
      <c r="G12" s="39"/>
    </row>
    <row r="13" s="23" customFormat="1" ht="20" customHeight="1" spans="1:7">
      <c r="A13" s="29">
        <v>10</v>
      </c>
      <c r="B13" s="40" t="s">
        <v>35</v>
      </c>
      <c r="C13" s="34" t="s">
        <v>19</v>
      </c>
      <c r="D13" s="35">
        <v>15</v>
      </c>
      <c r="E13" s="36">
        <v>161.27</v>
      </c>
      <c r="F13" s="36">
        <f t="shared" si="1"/>
        <v>2419.05</v>
      </c>
      <c r="G13" s="39"/>
    </row>
    <row r="14" s="24" customFormat="1" ht="20" customHeight="1" spans="1:7">
      <c r="A14" s="29">
        <v>11</v>
      </c>
      <c r="B14" s="38" t="s">
        <v>66</v>
      </c>
      <c r="C14" s="34" t="s">
        <v>28</v>
      </c>
      <c r="D14" s="35">
        <v>24</v>
      </c>
      <c r="E14" s="36">
        <v>58.61</v>
      </c>
      <c r="F14" s="36">
        <f t="shared" si="1"/>
        <v>1406.64</v>
      </c>
      <c r="G14" s="39"/>
    </row>
    <row r="15" s="23" customFormat="1" ht="20" customHeight="1" spans="1:7">
      <c r="A15" s="29">
        <v>12</v>
      </c>
      <c r="B15" s="38" t="s">
        <v>67</v>
      </c>
      <c r="C15" s="41" t="s">
        <v>21</v>
      </c>
      <c r="D15" s="42">
        <v>34</v>
      </c>
      <c r="E15" s="36">
        <v>10.76</v>
      </c>
      <c r="F15" s="36">
        <f t="shared" si="1"/>
        <v>365.84</v>
      </c>
      <c r="G15" s="39"/>
    </row>
    <row r="16" s="23" customFormat="1" ht="20" customHeight="1" spans="1:7">
      <c r="A16" s="29">
        <v>13</v>
      </c>
      <c r="B16" s="38" t="s">
        <v>68</v>
      </c>
      <c r="C16" s="41" t="s">
        <v>31</v>
      </c>
      <c r="D16" s="42">
        <v>2</v>
      </c>
      <c r="E16" s="36">
        <v>269.88</v>
      </c>
      <c r="F16" s="36">
        <f t="shared" si="1"/>
        <v>539.76</v>
      </c>
      <c r="G16" s="39"/>
    </row>
    <row r="17" s="23" customFormat="1" ht="20" customHeight="1" spans="1:7">
      <c r="A17" s="29">
        <v>14</v>
      </c>
      <c r="B17" s="38" t="s">
        <v>69</v>
      </c>
      <c r="C17" s="41" t="s">
        <v>31</v>
      </c>
      <c r="D17" s="42">
        <v>6</v>
      </c>
      <c r="E17" s="43">
        <v>261.21</v>
      </c>
      <c r="F17" s="36">
        <f t="shared" si="1"/>
        <v>1567.26</v>
      </c>
      <c r="G17" s="39"/>
    </row>
    <row r="18" s="23" customFormat="1" ht="20" customHeight="1" spans="1:7">
      <c r="A18" s="29">
        <v>15</v>
      </c>
      <c r="B18" s="38" t="s">
        <v>70</v>
      </c>
      <c r="C18" s="41" t="s">
        <v>31</v>
      </c>
      <c r="D18" s="42">
        <v>8</v>
      </c>
      <c r="E18" s="36">
        <v>27.29</v>
      </c>
      <c r="F18" s="36">
        <f t="shared" si="1"/>
        <v>218.32</v>
      </c>
      <c r="G18" s="39"/>
    </row>
    <row r="19" s="24" customFormat="1" ht="20" customHeight="1" spans="1:7">
      <c r="A19" s="29">
        <v>16</v>
      </c>
      <c r="B19" s="38" t="s">
        <v>71</v>
      </c>
      <c r="C19" s="34" t="s">
        <v>21</v>
      </c>
      <c r="D19" s="35">
        <v>1</v>
      </c>
      <c r="E19" s="36">
        <v>11453.21</v>
      </c>
      <c r="F19" s="36">
        <f t="shared" si="1"/>
        <v>11453.21</v>
      </c>
      <c r="G19" s="39"/>
    </row>
    <row r="20" s="24" customFormat="1" ht="20" customHeight="1" spans="1:7">
      <c r="A20" s="29">
        <v>17</v>
      </c>
      <c r="B20" s="38" t="s">
        <v>41</v>
      </c>
      <c r="C20" s="34" t="s">
        <v>19</v>
      </c>
      <c r="D20" s="44">
        <v>1285</v>
      </c>
      <c r="E20" s="36">
        <v>74.725</v>
      </c>
      <c r="F20" s="36">
        <f t="shared" si="1"/>
        <v>96021.625</v>
      </c>
      <c r="G20" s="39"/>
    </row>
    <row r="21" s="24" customFormat="1" ht="20" customHeight="1" spans="1:7">
      <c r="A21" s="29">
        <v>18</v>
      </c>
      <c r="B21" s="38" t="s">
        <v>42</v>
      </c>
      <c r="C21" s="34" t="s">
        <v>19</v>
      </c>
      <c r="D21" s="44">
        <v>54</v>
      </c>
      <c r="E21" s="36">
        <v>97.9333333333333</v>
      </c>
      <c r="F21" s="36">
        <f t="shared" si="1"/>
        <v>5288.4</v>
      </c>
      <c r="G21" s="39"/>
    </row>
    <row r="22" s="23" customFormat="1" ht="20" customHeight="1" spans="1:7">
      <c r="A22" s="29">
        <v>19</v>
      </c>
      <c r="B22" s="45" t="s">
        <v>43</v>
      </c>
      <c r="C22" s="41" t="s">
        <v>37</v>
      </c>
      <c r="D22" s="42">
        <v>2</v>
      </c>
      <c r="E22" s="36">
        <v>231.85</v>
      </c>
      <c r="F22" s="36">
        <f t="shared" si="1"/>
        <v>463.7</v>
      </c>
      <c r="G22" s="39"/>
    </row>
    <row r="23" s="23" customFormat="1" ht="20" customHeight="1" spans="1:7">
      <c r="A23" s="29">
        <v>20</v>
      </c>
      <c r="B23" s="45" t="s">
        <v>44</v>
      </c>
      <c r="C23" s="41" t="s">
        <v>37</v>
      </c>
      <c r="D23" s="42">
        <v>3</v>
      </c>
      <c r="E23" s="36">
        <v>173.29</v>
      </c>
      <c r="F23" s="36">
        <f t="shared" si="1"/>
        <v>519.87</v>
      </c>
      <c r="G23" s="39"/>
    </row>
    <row r="24" s="23" customFormat="1" ht="20" customHeight="1" spans="1:7">
      <c r="A24" s="29">
        <v>21</v>
      </c>
      <c r="B24" s="38" t="s">
        <v>47</v>
      </c>
      <c r="C24" s="34" t="s">
        <v>28</v>
      </c>
      <c r="D24" s="35">
        <v>8</v>
      </c>
      <c r="E24" s="36">
        <v>43.84</v>
      </c>
      <c r="F24" s="36">
        <f t="shared" si="1"/>
        <v>350.72</v>
      </c>
      <c r="G24" s="39"/>
    </row>
  </sheetData>
  <mergeCells count="1">
    <mergeCell ref="A1:G1"/>
  </mergeCells>
  <printOptions horizontalCentered="1"/>
  <pageMargins left="0.251388888888889" right="0.251388888888889" top="0.751388888888889" bottom="0.751388888888889" header="0.298611111111111" footer="0.298611111111111"/>
  <pageSetup paperSize="9" orientation="portrait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"/>
  <sheetViews>
    <sheetView tabSelected="1" workbookViewId="0">
      <selection activeCell="A1" sqref="A1:G1"/>
    </sheetView>
  </sheetViews>
  <sheetFormatPr defaultColWidth="9.025" defaultRowHeight="11.25" outlineLevelCol="6"/>
  <cols>
    <col min="1" max="1" width="4.625" style="1" customWidth="1"/>
    <col min="2" max="2" width="28.75" style="1" customWidth="1"/>
    <col min="3" max="3" width="9.025" style="1"/>
    <col min="4" max="4" width="9.89166666666667" style="3"/>
    <col min="5" max="5" width="9.025" style="4"/>
    <col min="6" max="6" width="14.0083333333333" style="3" customWidth="1"/>
    <col min="7" max="7" width="9.66666666666667" style="1"/>
    <col min="8" max="16384" width="9.025" style="1"/>
  </cols>
  <sheetData>
    <row r="1" s="1" customFormat="1" ht="38" customHeight="1" spans="1:7">
      <c r="A1" s="5" t="s">
        <v>72</v>
      </c>
      <c r="B1" s="5"/>
      <c r="C1" s="5"/>
      <c r="D1" s="6"/>
      <c r="E1" s="6"/>
      <c r="F1" s="6"/>
      <c r="G1" s="6"/>
    </row>
    <row r="2" s="1" customFormat="1" ht="20" customHeight="1" spans="1:7">
      <c r="A2" s="7" t="s">
        <v>1</v>
      </c>
      <c r="B2" s="7" t="s">
        <v>2</v>
      </c>
      <c r="C2" s="7" t="s">
        <v>15</v>
      </c>
      <c r="D2" s="7" t="s">
        <v>16</v>
      </c>
      <c r="E2" s="8" t="s">
        <v>3</v>
      </c>
      <c r="F2" s="9" t="s">
        <v>17</v>
      </c>
      <c r="G2" s="9" t="s">
        <v>4</v>
      </c>
    </row>
    <row r="3" s="1" customFormat="1" ht="20" customHeight="1" spans="1:7">
      <c r="A3" s="10"/>
      <c r="B3" s="11" t="s">
        <v>5</v>
      </c>
      <c r="C3" s="12"/>
      <c r="D3" s="13"/>
      <c r="E3" s="14"/>
      <c r="F3" s="15">
        <f>SUM(F4:F9)</f>
        <v>65579.745</v>
      </c>
      <c r="G3" s="8"/>
    </row>
    <row r="4" s="1" customFormat="1" ht="20" customHeight="1" spans="1:7">
      <c r="A4" s="7">
        <v>1</v>
      </c>
      <c r="B4" s="16" t="s">
        <v>35</v>
      </c>
      <c r="C4" s="12" t="s">
        <v>19</v>
      </c>
      <c r="D4" s="13">
        <v>20</v>
      </c>
      <c r="E4" s="14">
        <v>161.27</v>
      </c>
      <c r="F4" s="14">
        <f t="shared" ref="F4:F9" si="0">D4*E4</f>
        <v>3225.4</v>
      </c>
      <c r="G4" s="17"/>
    </row>
    <row r="5" s="2" customFormat="1" ht="20" customHeight="1" spans="1:7">
      <c r="A5" s="7">
        <v>2</v>
      </c>
      <c r="B5" s="18" t="s">
        <v>73</v>
      </c>
      <c r="C5" s="12" t="s">
        <v>19</v>
      </c>
      <c r="D5" s="19">
        <v>709</v>
      </c>
      <c r="E5" s="14">
        <v>74.725</v>
      </c>
      <c r="F5" s="14">
        <f t="shared" si="0"/>
        <v>52980.025</v>
      </c>
      <c r="G5" s="17"/>
    </row>
    <row r="6" s="2" customFormat="1" ht="20" customHeight="1" spans="1:7">
      <c r="A6" s="7">
        <v>3</v>
      </c>
      <c r="B6" s="18" t="s">
        <v>74</v>
      </c>
      <c r="C6" s="12" t="s">
        <v>19</v>
      </c>
      <c r="D6" s="19">
        <v>87</v>
      </c>
      <c r="E6" s="14">
        <v>97.9333333333333</v>
      </c>
      <c r="F6" s="14">
        <f t="shared" si="0"/>
        <v>8520.2</v>
      </c>
      <c r="G6" s="17"/>
    </row>
    <row r="7" s="1" customFormat="1" ht="20" customHeight="1" spans="1:7">
      <c r="A7" s="7">
        <v>4</v>
      </c>
      <c r="B7" s="20" t="s">
        <v>43</v>
      </c>
      <c r="C7" s="21" t="s">
        <v>37</v>
      </c>
      <c r="D7" s="22">
        <v>2</v>
      </c>
      <c r="E7" s="14">
        <v>231.85</v>
      </c>
      <c r="F7" s="14">
        <f t="shared" si="0"/>
        <v>463.7</v>
      </c>
      <c r="G7" s="17"/>
    </row>
    <row r="8" s="1" customFormat="1" ht="20" customHeight="1" spans="1:7">
      <c r="A8" s="7">
        <v>5</v>
      </c>
      <c r="B8" s="20" t="s">
        <v>44</v>
      </c>
      <c r="C8" s="21" t="s">
        <v>37</v>
      </c>
      <c r="D8" s="22">
        <v>2</v>
      </c>
      <c r="E8" s="14">
        <v>173.29</v>
      </c>
      <c r="F8" s="14">
        <f t="shared" si="0"/>
        <v>346.58</v>
      </c>
      <c r="G8" s="17"/>
    </row>
    <row r="9" s="1" customFormat="1" ht="20" customHeight="1" spans="1:7">
      <c r="A9" s="7">
        <v>6</v>
      </c>
      <c r="B9" s="18" t="s">
        <v>47</v>
      </c>
      <c r="C9" s="12" t="s">
        <v>28</v>
      </c>
      <c r="D9" s="13">
        <v>1</v>
      </c>
      <c r="E9" s="14">
        <v>43.84</v>
      </c>
      <c r="F9" s="14">
        <f t="shared" si="0"/>
        <v>43.84</v>
      </c>
      <c r="G9" s="17"/>
    </row>
  </sheetData>
  <mergeCells count="1">
    <mergeCell ref="A1:G1"/>
  </mergeCells>
  <printOptions horizontalCentered="1"/>
  <pageMargins left="0.251388888888889" right="0.251388888888889" top="0.751388888888889" bottom="0.751388888888889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汇总表</vt:lpstr>
      <vt:lpstr>下湾村</vt:lpstr>
      <vt:lpstr>新民村</vt:lpstr>
      <vt:lpstr>齐雨村</vt:lpstr>
      <vt:lpstr>双堰村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小头妹妹</cp:lastModifiedBy>
  <dcterms:created xsi:type="dcterms:W3CDTF">2022-10-31T01:14:00Z</dcterms:created>
  <dcterms:modified xsi:type="dcterms:W3CDTF">2023-02-06T07:14:29Z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AB4CA03781974494ACADCF08B21A0DC6</vt:lpwstr>
  </property>
  <property fmtid="{D5CDD505-2E9C-101B-9397-08002B2CF9AE}" pid="3" name="KSOProductBuildVer">
    <vt:lpwstr>2052-11.1.0.13703</vt:lpwstr>
  </property>
  <property fmtid="{D5CDD505-2E9C-101B-9397-08002B2CF9AE}" pid="4" name="KSOReadingLayout">
    <vt:bool>true</vt:bool>
  </property>
</Properties>
</file>