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15"/>
  </bookViews>
  <sheets>
    <sheet name="统筹部分" sheetId="11" r:id="rId1"/>
    <sheet name="附件1汇总表 (2)" sheetId="6" state="hidden" r:id="rId2"/>
  </sheets>
  <externalReferences>
    <externalReference r:id="rId3"/>
  </externalReferences>
  <definedNames>
    <definedName name="_xlnm._FilterDatabase" localSheetId="0" hidden="1">统筹部分!$A$7:$N$21</definedName>
    <definedName name="_xlnm._FilterDatabase" localSheetId="1" hidden="1">'附件1汇总表 (2)'!$A$5:$XEW$53</definedName>
    <definedName name="_xlnm.Print_Area" localSheetId="1">'附件1汇总表 (2)'!$A$2:$K$53</definedName>
    <definedName name="_xlnm.Print_Titles" localSheetId="1">'附件1汇总表 (2)'!$2:$5</definedName>
    <definedName name="项目类型">[1]勿删!#REF!</definedName>
    <definedName name="_xlnm.Print_Area" localSheetId="0">统筹部分!$A$2:$N$20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文德梅</author>
  </authors>
  <commentList>
    <comment ref="G14" authorId="0">
      <text>
        <r>
          <rPr>
            <b/>
            <sz val="9"/>
            <rFont val="宋体"/>
            <charset val="134"/>
          </rPr>
          <t>文德梅:</t>
        </r>
        <r>
          <rPr>
            <sz val="9"/>
            <rFont val="宋体"/>
            <charset val="134"/>
          </rPr>
          <t xml:space="preserve">
生猪调出大县奖励金</t>
        </r>
      </text>
    </comment>
  </commentList>
</comments>
</file>

<file path=xl/sharedStrings.xml><?xml version="1.0" encoding="utf-8"?>
<sst xmlns="http://schemas.openxmlformats.org/spreadsheetml/2006/main" count="156" uniqueCount="114">
  <si>
    <t>附件</t>
  </si>
  <si>
    <r>
      <rPr>
        <sz val="28"/>
        <color theme="1"/>
        <rFont val="方正小标宋_GBK"/>
        <charset val="134"/>
      </rPr>
      <t>綦江区</t>
    </r>
    <r>
      <rPr>
        <sz val="28"/>
        <color theme="1"/>
        <rFont val="Times New Roman"/>
        <charset val="134"/>
      </rPr>
      <t>2026</t>
    </r>
    <r>
      <rPr>
        <sz val="28"/>
        <color theme="1"/>
        <rFont val="方正小标宋_GBK"/>
        <charset val="134"/>
      </rPr>
      <t>年市级财政常态化帮扶资金（农村生活垃圾治理）和项目建设任务明细表</t>
    </r>
  </si>
  <si>
    <r>
      <rPr>
        <sz val="16"/>
        <color theme="1"/>
        <rFont val="方正仿宋_GBK"/>
        <charset val="134"/>
      </rPr>
      <t>单位：万元</t>
    </r>
  </si>
  <si>
    <r>
      <rPr>
        <sz val="22"/>
        <color theme="1"/>
        <rFont val="方正黑体_GBK"/>
        <charset val="134"/>
      </rPr>
      <t>重点区域</t>
    </r>
  </si>
  <si>
    <t>序号</t>
  </si>
  <si>
    <t>项目类型</t>
  </si>
  <si>
    <t>项目名称</t>
  </si>
  <si>
    <t>主管部门</t>
  </si>
  <si>
    <t>资金来源</t>
  </si>
  <si>
    <t>项目内容及资金测算</t>
  </si>
  <si>
    <t>项目绩效</t>
  </si>
  <si>
    <t>项目业主</t>
  </si>
  <si>
    <t>项目实施年度</t>
  </si>
  <si>
    <t>备注</t>
  </si>
  <si>
    <r>
      <rPr>
        <sz val="16"/>
        <color theme="1"/>
        <rFont val="方正黑体_GBK"/>
        <charset val="134"/>
      </rPr>
      <t>主管部门意见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黑体_GBK"/>
        <charset val="134"/>
      </rPr>
      <t>请填写：①符合资金使用方向，有实施基础条件，优先安排。②符合资金使用方向，暂无实施条件，之后安排。③不符合资金使用方向，暂缓安排。④其他，简要描述情况</t>
    </r>
  </si>
  <si>
    <t>资金名称</t>
  </si>
  <si>
    <t>资金额度</t>
  </si>
  <si>
    <t>合计</t>
  </si>
  <si>
    <t>政府投资</t>
  </si>
  <si>
    <t>社会投资</t>
  </si>
  <si>
    <r>
      <rPr>
        <b/>
        <sz val="16"/>
        <color theme="1"/>
        <rFont val="方正仿宋_GBK"/>
        <charset val="134"/>
      </rPr>
      <t>合计（</t>
    </r>
    <r>
      <rPr>
        <b/>
        <sz val="16"/>
        <color theme="1"/>
        <rFont val="Times New Roman"/>
        <charset val="134"/>
      </rPr>
      <t>6</t>
    </r>
    <r>
      <rPr>
        <b/>
        <sz val="16"/>
        <color theme="1"/>
        <rFont val="方正仿宋_GBK"/>
        <charset val="134"/>
      </rPr>
      <t>个）</t>
    </r>
  </si>
  <si>
    <r>
      <rPr>
        <b/>
        <sz val="16"/>
        <rFont val="方正仿宋_GBK"/>
        <charset val="134"/>
      </rPr>
      <t>横山片区（</t>
    </r>
    <r>
      <rPr>
        <b/>
        <sz val="16"/>
        <rFont val="Times New Roman"/>
        <charset val="134"/>
      </rPr>
      <t>1</t>
    </r>
    <r>
      <rPr>
        <b/>
        <sz val="16"/>
        <rFont val="方正仿宋_GBK"/>
        <charset val="134"/>
      </rPr>
      <t>个）</t>
    </r>
  </si>
  <si>
    <r>
      <rPr>
        <sz val="16"/>
        <rFont val="方正仿宋_GBK"/>
        <charset val="134"/>
      </rPr>
      <t>乡村建设行动</t>
    </r>
  </si>
  <si>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年綦江区农村环境卫生设施建设维护项目</t>
    </r>
  </si>
  <si>
    <r>
      <rPr>
        <sz val="16"/>
        <rFont val="方正仿宋_GBK"/>
        <charset val="134"/>
      </rPr>
      <t>綦江区城市管理局</t>
    </r>
  </si>
  <si>
    <r>
      <rPr>
        <sz val="16"/>
        <rFont val="方正仿宋_GBK"/>
        <charset val="134"/>
      </rPr>
      <t>常态化帮扶资金</t>
    </r>
  </si>
  <si>
    <r>
      <rPr>
        <sz val="16"/>
        <rFont val="方正仿宋_GBK"/>
        <charset val="134"/>
      </rPr>
      <t>对永新、东溪、横山、赶水、三角、永城</t>
    </r>
    <r>
      <rPr>
        <sz val="16"/>
        <rFont val="Times New Roman"/>
        <charset val="134"/>
      </rPr>
      <t>6</t>
    </r>
    <r>
      <rPr>
        <sz val="16"/>
        <rFont val="方正仿宋_GBK"/>
        <charset val="134"/>
      </rPr>
      <t>个镇环境卫生设施进行建设维护。其中横山镇配置</t>
    </r>
    <r>
      <rPr>
        <sz val="16"/>
        <rFont val="Times New Roman"/>
        <charset val="134"/>
      </rPr>
      <t>240L</t>
    </r>
    <r>
      <rPr>
        <sz val="16"/>
        <rFont val="方正仿宋_GBK"/>
        <charset val="134"/>
      </rPr>
      <t>垃圾桶</t>
    </r>
    <r>
      <rPr>
        <sz val="16"/>
        <rFont val="Times New Roman"/>
        <charset val="134"/>
      </rPr>
      <t>300</t>
    </r>
    <r>
      <rPr>
        <sz val="16"/>
        <rFont val="方正仿宋_GBK"/>
        <charset val="134"/>
      </rPr>
      <t>个，约</t>
    </r>
    <r>
      <rPr>
        <sz val="16"/>
        <rFont val="Times New Roman"/>
        <charset val="134"/>
      </rPr>
      <t>200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个，小计</t>
    </r>
    <r>
      <rPr>
        <sz val="16"/>
        <rFont val="Times New Roman"/>
        <charset val="134"/>
      </rPr>
      <t>6</t>
    </r>
    <r>
      <rPr>
        <sz val="16"/>
        <rFont val="方正仿宋_GBK"/>
        <charset val="134"/>
      </rPr>
      <t>万元。</t>
    </r>
  </si>
  <si>
    <r>
      <rPr>
        <sz val="16"/>
        <rFont val="方正仿宋_GB2312"/>
        <charset val="134"/>
      </rPr>
      <t>通过环境卫生设施建设维护项目，改善人居环境，方便群众生活垃圾投放，受益人口</t>
    </r>
    <r>
      <rPr>
        <sz val="16"/>
        <rFont val="Times New Roman"/>
        <charset val="134"/>
      </rPr>
      <t>1</t>
    </r>
    <r>
      <rPr>
        <sz val="16"/>
        <rFont val="方正仿宋_GB2312"/>
        <charset val="134"/>
      </rPr>
      <t>万余人</t>
    </r>
  </si>
  <si>
    <r>
      <rPr>
        <sz val="16"/>
        <rFont val="方正仿宋_GBK"/>
        <charset val="134"/>
      </rPr>
      <t>綦江区环境卫生管理所</t>
    </r>
  </si>
  <si>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</t>
    </r>
  </si>
  <si>
    <r>
      <rPr>
        <sz val="16"/>
        <rFont val="方正仿宋_GBK"/>
        <charset val="134"/>
      </rPr>
      <t>①符合资金使用方向，有实施基础条件，优先安排。</t>
    </r>
  </si>
  <si>
    <r>
      <rPr>
        <b/>
        <sz val="16"/>
        <rFont val="方正仿宋_GBK"/>
        <charset val="134"/>
      </rPr>
      <t>老瀛山片区（</t>
    </r>
    <r>
      <rPr>
        <b/>
        <sz val="16"/>
        <rFont val="Times New Roman"/>
        <charset val="134"/>
      </rPr>
      <t>1</t>
    </r>
    <r>
      <rPr>
        <b/>
        <sz val="16"/>
        <rFont val="方正仿宋_GBK"/>
        <charset val="134"/>
      </rPr>
      <t>个）</t>
    </r>
  </si>
  <si>
    <r>
      <rPr>
        <sz val="16"/>
        <rFont val="方正仿宋_GB2312"/>
        <charset val="134"/>
      </rPr>
      <t>乡村建设行动</t>
    </r>
  </si>
  <si>
    <r>
      <rPr>
        <sz val="16"/>
        <rFont val="Times New Roman"/>
        <charset val="134"/>
      </rPr>
      <t>2026</t>
    </r>
    <r>
      <rPr>
        <sz val="16"/>
        <rFont val="方正仿宋_GB2312"/>
        <charset val="134"/>
      </rPr>
      <t>年綦江区农村环境卫生设施建设维护项目</t>
    </r>
  </si>
  <si>
    <r>
      <rPr>
        <sz val="16"/>
        <rFont val="方正仿宋_GB2312"/>
        <charset val="134"/>
      </rPr>
      <t>綦江区城市管理局</t>
    </r>
  </si>
  <si>
    <r>
      <rPr>
        <sz val="16"/>
        <rFont val="方正仿宋_GB2312"/>
        <charset val="134"/>
      </rPr>
      <t>常态化帮扶资金</t>
    </r>
  </si>
  <si>
    <r>
      <rPr>
        <sz val="16"/>
        <rFont val="方正仿宋_GB2312"/>
        <charset val="134"/>
      </rPr>
      <t>对永新、东溪、横山、赶水、三角、永城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个镇环境卫生设施进行建设维护。其中三角镇配置</t>
    </r>
    <r>
      <rPr>
        <sz val="16"/>
        <rFont val="Times New Roman"/>
        <charset val="134"/>
      </rPr>
      <t>240L</t>
    </r>
    <r>
      <rPr>
        <sz val="16"/>
        <rFont val="方正仿宋_GB2312"/>
        <charset val="134"/>
      </rPr>
      <t>垃圾桶</t>
    </r>
    <r>
      <rPr>
        <sz val="16"/>
        <rFont val="Times New Roman"/>
        <charset val="134"/>
      </rPr>
      <t>300</t>
    </r>
    <r>
      <rPr>
        <sz val="16"/>
        <rFont val="方正仿宋_GB2312"/>
        <charset val="134"/>
      </rPr>
      <t>个，约</t>
    </r>
    <r>
      <rPr>
        <sz val="16"/>
        <rFont val="Times New Roman"/>
        <charset val="134"/>
      </rPr>
      <t>200</t>
    </r>
    <r>
      <rPr>
        <sz val="16"/>
        <rFont val="方正仿宋_GB2312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2312"/>
        <charset val="134"/>
      </rPr>
      <t>个，小计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万元。</t>
    </r>
  </si>
  <si>
    <r>
      <rPr>
        <sz val="16"/>
        <rFont val="方正仿宋_GB2312"/>
        <charset val="134"/>
      </rPr>
      <t>通过环境卫生设施建设维护项目，改善人居环境，方便群众生活垃圾投放，受益人口</t>
    </r>
    <r>
      <rPr>
        <sz val="16"/>
        <rFont val="Times New Roman"/>
        <charset val="134"/>
      </rPr>
      <t>2</t>
    </r>
    <r>
      <rPr>
        <sz val="16"/>
        <rFont val="方正仿宋_GB2312"/>
        <charset val="134"/>
      </rPr>
      <t>万余人</t>
    </r>
  </si>
  <si>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仿宋_GBK"/>
        <charset val="134"/>
      </rPr>
      <t>年</t>
    </r>
  </si>
  <si>
    <r>
      <rPr>
        <sz val="16"/>
        <color rgb="FF000000"/>
        <rFont val="方正仿宋_GBK"/>
        <charset val="134"/>
      </rPr>
      <t>①符合资金使用方向，有实施基础条件，优先安排。</t>
    </r>
  </si>
  <si>
    <r>
      <rPr>
        <b/>
        <sz val="16"/>
        <color theme="1"/>
        <rFont val="方正仿宋_GBK"/>
        <charset val="134"/>
      </rPr>
      <t>东溪片区（</t>
    </r>
    <r>
      <rPr>
        <b/>
        <sz val="16"/>
        <color theme="1"/>
        <rFont val="Times New Roman"/>
        <charset val="134"/>
      </rPr>
      <t>1</t>
    </r>
    <r>
      <rPr>
        <b/>
        <sz val="16"/>
        <color theme="1"/>
        <rFont val="方正仿宋_GBK"/>
        <charset val="134"/>
      </rPr>
      <t>个）</t>
    </r>
  </si>
  <si>
    <r>
      <rPr>
        <sz val="16"/>
        <rFont val="方正仿宋_GB2312"/>
        <charset val="134"/>
      </rPr>
      <t>对永新、东溪、横山、赶水、三角、永城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个镇环境卫生设施进行建设维护。其中东溪镇配置</t>
    </r>
    <r>
      <rPr>
        <sz val="16"/>
        <rFont val="Times New Roman"/>
        <charset val="134"/>
      </rPr>
      <t>240L</t>
    </r>
    <r>
      <rPr>
        <sz val="16"/>
        <rFont val="方正仿宋_GB2312"/>
        <charset val="134"/>
      </rPr>
      <t>垃圾桶</t>
    </r>
    <r>
      <rPr>
        <sz val="16"/>
        <rFont val="Times New Roman"/>
        <charset val="134"/>
      </rPr>
      <t>300</t>
    </r>
    <r>
      <rPr>
        <sz val="16"/>
        <rFont val="方正仿宋_GB2312"/>
        <charset val="134"/>
      </rPr>
      <t>个，约</t>
    </r>
    <r>
      <rPr>
        <sz val="16"/>
        <rFont val="Times New Roman"/>
        <charset val="134"/>
      </rPr>
      <t>200</t>
    </r>
    <r>
      <rPr>
        <sz val="16"/>
        <rFont val="方正仿宋_GB2312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2312"/>
        <charset val="134"/>
      </rPr>
      <t>个，小计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万元。</t>
    </r>
  </si>
  <si>
    <r>
      <rPr>
        <sz val="16"/>
        <color theme="1"/>
        <rFont val="方正仿宋_GB2312"/>
        <charset val="134"/>
      </rPr>
      <t>通过环境卫生设施建设维护项目，改善人居环境，方便群众生活垃圾投放，受益人口</t>
    </r>
    <r>
      <rPr>
        <sz val="16"/>
        <color theme="1"/>
        <rFont val="Times New Roman"/>
        <charset val="134"/>
      </rPr>
      <t>3</t>
    </r>
    <r>
      <rPr>
        <sz val="16"/>
        <color theme="1"/>
        <rFont val="方正仿宋_GB2312"/>
        <charset val="134"/>
      </rPr>
      <t>万余人</t>
    </r>
  </si>
  <si>
    <r>
      <rPr>
        <b/>
        <sz val="16"/>
        <color theme="1"/>
        <rFont val="方正仿宋_GBK"/>
        <charset val="134"/>
      </rPr>
      <t>赶水片区（</t>
    </r>
    <r>
      <rPr>
        <b/>
        <sz val="16"/>
        <color theme="1"/>
        <rFont val="Times New Roman"/>
        <charset val="134"/>
      </rPr>
      <t>1</t>
    </r>
    <r>
      <rPr>
        <b/>
        <sz val="16"/>
        <color theme="1"/>
        <rFont val="方正仿宋_GBK"/>
        <charset val="134"/>
      </rPr>
      <t>个）</t>
    </r>
  </si>
  <si>
    <r>
      <rPr>
        <sz val="16"/>
        <rFont val="方正仿宋_GB2312"/>
        <charset val="134"/>
      </rPr>
      <t>对永新、东溪、横山、赶水、三角、永城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个镇环境卫生设施进行建设维护。其中赶水镇配置</t>
    </r>
    <r>
      <rPr>
        <sz val="16"/>
        <rFont val="Times New Roman"/>
        <charset val="134"/>
      </rPr>
      <t>240L</t>
    </r>
    <r>
      <rPr>
        <sz val="16"/>
        <rFont val="方正仿宋_GB2312"/>
        <charset val="134"/>
      </rPr>
      <t>垃圾桶</t>
    </r>
    <r>
      <rPr>
        <sz val="16"/>
        <rFont val="Times New Roman"/>
        <charset val="134"/>
      </rPr>
      <t>300</t>
    </r>
    <r>
      <rPr>
        <sz val="16"/>
        <rFont val="方正仿宋_GB2312"/>
        <charset val="134"/>
      </rPr>
      <t>个，约</t>
    </r>
    <r>
      <rPr>
        <sz val="16"/>
        <rFont val="Times New Roman"/>
        <charset val="134"/>
      </rPr>
      <t>200</t>
    </r>
    <r>
      <rPr>
        <sz val="16"/>
        <rFont val="方正仿宋_GB2312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2312"/>
        <charset val="134"/>
      </rPr>
      <t>个，小计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万元。</t>
    </r>
  </si>
  <si>
    <r>
      <rPr>
        <sz val="16"/>
        <rFont val="方正仿宋_GB2312"/>
        <charset val="134"/>
      </rPr>
      <t>通过环境卫生设施建设维护项目，改善人居环境，方便群众生活垃圾投放，受益人口</t>
    </r>
    <r>
      <rPr>
        <sz val="16"/>
        <rFont val="Times New Roman"/>
        <charset val="134"/>
      </rPr>
      <t>2.3</t>
    </r>
    <r>
      <rPr>
        <sz val="16"/>
        <rFont val="方正仿宋_GB2312"/>
        <charset val="134"/>
      </rPr>
      <t>万余人</t>
    </r>
  </si>
  <si>
    <r>
      <rPr>
        <sz val="16"/>
        <color theme="1"/>
        <rFont val="Times New Roman"/>
        <charset val="134"/>
      </rPr>
      <t>2026</t>
    </r>
    <r>
      <rPr>
        <sz val="16"/>
        <color theme="1"/>
        <rFont val="方正仿宋_GBK"/>
        <charset val="134"/>
      </rPr>
      <t>年</t>
    </r>
  </si>
  <si>
    <r>
      <rPr>
        <sz val="16"/>
        <rFont val="方正仿宋_GBK"/>
        <charset val="134"/>
      </rPr>
      <t>永城片区（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个）</t>
    </r>
  </si>
  <si>
    <r>
      <rPr>
        <sz val="16"/>
        <rFont val="方正仿宋_GB2312"/>
        <charset val="134"/>
      </rPr>
      <t>对永新、东溪、横山、赶水、三角、永城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个镇环境卫生设施进行建设维护。其中永城镇配置</t>
    </r>
    <r>
      <rPr>
        <sz val="16"/>
        <rFont val="Times New Roman"/>
        <charset val="134"/>
      </rPr>
      <t>240L</t>
    </r>
    <r>
      <rPr>
        <sz val="16"/>
        <rFont val="方正仿宋_GB2312"/>
        <charset val="134"/>
      </rPr>
      <t>垃圾桶</t>
    </r>
    <r>
      <rPr>
        <sz val="16"/>
        <rFont val="Times New Roman"/>
        <charset val="134"/>
      </rPr>
      <t>300</t>
    </r>
    <r>
      <rPr>
        <sz val="16"/>
        <rFont val="方正仿宋_GB2312"/>
        <charset val="134"/>
      </rPr>
      <t>个，约</t>
    </r>
    <r>
      <rPr>
        <sz val="16"/>
        <rFont val="Times New Roman"/>
        <charset val="134"/>
      </rPr>
      <t>200</t>
    </r>
    <r>
      <rPr>
        <sz val="16"/>
        <rFont val="方正仿宋_GB2312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2312"/>
        <charset val="134"/>
      </rPr>
      <t>个，小计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万元。</t>
    </r>
  </si>
  <si>
    <r>
      <rPr>
        <sz val="16"/>
        <rFont val="方正仿宋_GB2312"/>
        <charset val="134"/>
      </rPr>
      <t>通过环境卫生设施建设维护项目，改善人居环境，方便群众生活垃圾投放，受益人口</t>
    </r>
    <r>
      <rPr>
        <sz val="16"/>
        <rFont val="Times New Roman"/>
        <charset val="134"/>
      </rPr>
      <t>0.6</t>
    </r>
    <r>
      <rPr>
        <sz val="16"/>
        <rFont val="方正仿宋_GB2312"/>
        <charset val="134"/>
      </rPr>
      <t>万余人</t>
    </r>
  </si>
  <si>
    <r>
      <rPr>
        <sz val="16"/>
        <rFont val="方正仿宋_GBK"/>
        <charset val="134"/>
      </rPr>
      <t>永新片区（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个）</t>
    </r>
  </si>
  <si>
    <r>
      <rPr>
        <sz val="16"/>
        <rFont val="方正仿宋_GB2312"/>
        <charset val="134"/>
      </rPr>
      <t>对永新、东溪、横山、赶水、三角、永城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个镇环境卫生设施进行建设维护。其中永新镇总投资</t>
    </r>
    <r>
      <rPr>
        <sz val="16"/>
        <rFont val="Times New Roman"/>
        <charset val="134"/>
      </rPr>
      <t>119</t>
    </r>
    <r>
      <rPr>
        <sz val="16"/>
        <rFont val="方正仿宋_GB2312"/>
        <charset val="134"/>
      </rPr>
      <t>万元，主要建设内容如下：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1.</t>
    </r>
    <r>
      <rPr>
        <sz val="16"/>
        <rFont val="方正仿宋_GB2312"/>
        <charset val="134"/>
      </rPr>
      <t>配置</t>
    </r>
    <r>
      <rPr>
        <sz val="16"/>
        <rFont val="Times New Roman"/>
        <charset val="134"/>
      </rPr>
      <t>240L</t>
    </r>
    <r>
      <rPr>
        <sz val="16"/>
        <rFont val="方正仿宋_GB2312"/>
        <charset val="134"/>
      </rPr>
      <t>垃圾桶</t>
    </r>
    <r>
      <rPr>
        <sz val="16"/>
        <rFont val="Times New Roman"/>
        <charset val="134"/>
      </rPr>
      <t>300</t>
    </r>
    <r>
      <rPr>
        <sz val="16"/>
        <rFont val="方正仿宋_GB2312"/>
        <charset val="134"/>
      </rPr>
      <t>个，约</t>
    </r>
    <r>
      <rPr>
        <sz val="16"/>
        <rFont val="Times New Roman"/>
        <charset val="134"/>
      </rPr>
      <t>200</t>
    </r>
    <r>
      <rPr>
        <sz val="16"/>
        <rFont val="方正仿宋_GB2312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2312"/>
        <charset val="134"/>
      </rPr>
      <t>个，该项投资约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万元。</t>
    </r>
    <r>
      <rPr>
        <sz val="16"/>
        <rFont val="Times New Roman"/>
        <charset val="134"/>
      </rPr>
      <t xml:space="preserve">                                                                                         2.</t>
    </r>
    <r>
      <rPr>
        <sz val="16"/>
        <rFont val="方正仿宋_GB2312"/>
        <charset val="134"/>
      </rPr>
      <t>建设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个标准垃圾分类投放亭。具有创意的分类投放口、配备洗手、照明、阵地宣传功能，分布于永新镇升平片区现代农业产业园核心区和罗家等</t>
    </r>
    <r>
      <rPr>
        <sz val="16"/>
        <rFont val="Times New Roman"/>
        <charset val="134"/>
      </rPr>
      <t>5</t>
    </r>
    <r>
      <rPr>
        <sz val="16"/>
        <rFont val="方正仿宋_GB2312"/>
        <charset val="134"/>
      </rPr>
      <t>个老乡场，以及整治周边年久失修垃圾箱地坪</t>
    </r>
    <r>
      <rPr>
        <sz val="16"/>
        <rFont val="Times New Roman"/>
        <charset val="134"/>
      </rPr>
      <t>10</t>
    </r>
    <r>
      <rPr>
        <sz val="16"/>
        <rFont val="方正仿宋_GB2312"/>
        <charset val="134"/>
      </rPr>
      <t>个，该项投资约</t>
    </r>
    <r>
      <rPr>
        <sz val="16"/>
        <rFont val="Times New Roman"/>
        <charset val="134"/>
      </rPr>
      <t>44</t>
    </r>
    <r>
      <rPr>
        <sz val="16"/>
        <rFont val="方正仿宋_GB2312"/>
        <charset val="134"/>
      </rPr>
      <t>万元；</t>
    </r>
    <r>
      <rPr>
        <sz val="16"/>
        <rFont val="Times New Roman"/>
        <charset val="134"/>
      </rPr>
      <t xml:space="preserve">
3.</t>
    </r>
    <r>
      <rPr>
        <sz val="16"/>
        <rFont val="方正仿宋_GB2312"/>
        <charset val="134"/>
      </rPr>
      <t>在永新镇石塔等</t>
    </r>
    <r>
      <rPr>
        <sz val="16"/>
        <rFont val="Times New Roman"/>
        <charset val="134"/>
      </rPr>
      <t>8</t>
    </r>
    <r>
      <rPr>
        <sz val="16"/>
        <rFont val="方正仿宋_GB2312"/>
        <charset val="134"/>
      </rPr>
      <t>个村新建约</t>
    </r>
    <r>
      <rPr>
        <sz val="16"/>
        <rFont val="Times New Roman"/>
        <charset val="134"/>
      </rPr>
      <t>230</t>
    </r>
    <r>
      <rPr>
        <sz val="16"/>
        <rFont val="方正仿宋_GB2312"/>
        <charset val="134"/>
      </rPr>
      <t>个两分类垃圾收集投放点。此收集点包含固定的地面硬化、防锈钢架、防水雨棚、宣传展板等，建设单价</t>
    </r>
    <r>
      <rPr>
        <sz val="16"/>
        <rFont val="Times New Roman"/>
        <charset val="134"/>
      </rPr>
      <t>0.3</t>
    </r>
    <r>
      <rPr>
        <sz val="16"/>
        <rFont val="方正仿宋_GB2312"/>
        <charset val="134"/>
      </rPr>
      <t>万元</t>
    </r>
    <r>
      <rPr>
        <sz val="16"/>
        <rFont val="Times New Roman"/>
        <charset val="134"/>
      </rPr>
      <t>/</t>
    </r>
    <r>
      <rPr>
        <sz val="16"/>
        <rFont val="方正仿宋_GB2312"/>
        <charset val="134"/>
      </rPr>
      <t>个，该项投资约</t>
    </r>
    <r>
      <rPr>
        <sz val="16"/>
        <rFont val="Times New Roman"/>
        <charset val="134"/>
      </rPr>
      <t>69</t>
    </r>
    <r>
      <rPr>
        <sz val="16"/>
        <rFont val="方正仿宋_GB2312"/>
        <charset val="134"/>
      </rPr>
      <t>万元。</t>
    </r>
    <r>
      <rPr>
        <sz val="16"/>
        <rFont val="Times New Roman"/>
        <charset val="134"/>
      </rPr>
      <t xml:space="preserve">
</t>
    </r>
  </si>
  <si>
    <r>
      <rPr>
        <sz val="16"/>
        <rFont val="Times New Roman"/>
        <charset val="134"/>
      </rPr>
      <t>1.</t>
    </r>
    <r>
      <rPr>
        <sz val="16"/>
        <rFont val="方正仿宋_GB2312"/>
        <charset val="134"/>
      </rPr>
      <t>社会效益：通过环境卫生设施建设维护项目，改善人居环境，进一步提高垃圾分类及资源有效回收率，提高居民垃圾分类意识，方便群众生活垃圾投放，受益人口</t>
    </r>
    <r>
      <rPr>
        <sz val="16"/>
        <rFont val="Times New Roman"/>
        <charset val="134"/>
      </rPr>
      <t>3.5</t>
    </r>
    <r>
      <rPr>
        <sz val="16"/>
        <rFont val="方正仿宋_GB2312"/>
        <charset val="134"/>
      </rPr>
      <t>万余人。</t>
    </r>
    <r>
      <rPr>
        <sz val="16"/>
        <rFont val="Times New Roman"/>
        <charset val="134"/>
      </rPr>
      <t xml:space="preserve">
2.</t>
    </r>
    <r>
      <rPr>
        <sz val="16"/>
        <rFont val="方正仿宋_GB2312"/>
        <charset val="134"/>
      </rPr>
      <t>生态效益：通过垃圾分类及收运，预计年均减少垃圾填埋量</t>
    </r>
    <r>
      <rPr>
        <sz val="16"/>
        <rFont val="Times New Roman"/>
        <charset val="134"/>
      </rPr>
      <t>10</t>
    </r>
    <r>
      <rPr>
        <sz val="16"/>
        <rFont val="方正仿宋_GB2312"/>
        <charset val="134"/>
      </rPr>
      <t>吨，提高废弃物综合利用率</t>
    </r>
    <r>
      <rPr>
        <sz val="16"/>
        <rFont val="Times New Roman"/>
        <charset val="134"/>
      </rPr>
      <t>20%</t>
    </r>
    <r>
      <rPr>
        <sz val="16"/>
        <rFont val="方正仿宋_GB2312"/>
        <charset val="134"/>
      </rPr>
      <t>，改善农村生态环境。</t>
    </r>
  </si>
  <si>
    <r>
      <rPr>
        <sz val="16"/>
        <rFont val="方正仿宋_GBK"/>
        <charset val="134"/>
      </rPr>
      <t>永新镇人民政府</t>
    </r>
  </si>
  <si>
    <t>附件1：</t>
  </si>
  <si>
    <t>2025年财政涉农资金情况汇总表</t>
  </si>
  <si>
    <t>单位：万元</t>
  </si>
  <si>
    <t>单位名称</t>
  </si>
  <si>
    <t>预计到位资金额度</t>
  </si>
  <si>
    <t>已到位资金额度</t>
  </si>
  <si>
    <t>其中：可统筹资金（项目）资金到位情况</t>
  </si>
  <si>
    <t>已安排金额</t>
  </si>
  <si>
    <t>已到位可统筹资金余额</t>
  </si>
  <si>
    <t>小计</t>
  </si>
  <si>
    <t>可统筹资金（指明资金方向无具体项目）</t>
  </si>
  <si>
    <t>可统筹项目（有任务清单项目可调整）</t>
  </si>
  <si>
    <t>总合计</t>
  </si>
  <si>
    <t>区发展改革委</t>
  </si>
  <si>
    <t>高标准农田超长期国债</t>
  </si>
  <si>
    <t>中央预算内投资</t>
  </si>
  <si>
    <t>区农业农村委</t>
  </si>
  <si>
    <t>衔接资金</t>
  </si>
  <si>
    <t>粮油生产保障资金</t>
  </si>
  <si>
    <t>耕地建设与利用资金</t>
  </si>
  <si>
    <t>农业产业发展资金</t>
  </si>
  <si>
    <t>农业生态资源保护及防灾减灾资金</t>
  </si>
  <si>
    <t>农业服务体系建设资金</t>
  </si>
  <si>
    <t>农业保险保费补贴资金</t>
  </si>
  <si>
    <t>区林业局</t>
  </si>
  <si>
    <t>林业改革发展资金</t>
  </si>
  <si>
    <t>林业草原生态保护恢复资金</t>
  </si>
  <si>
    <t>森林火灾高风险区综合治理工程建设项目</t>
  </si>
  <si>
    <t>区水利局</t>
  </si>
  <si>
    <t>水利发展资金</t>
  </si>
  <si>
    <t>水安全保障专项（福林水库、下北街防洪及梅子桥水库）</t>
  </si>
  <si>
    <t>水利抗旱救灾资金</t>
  </si>
  <si>
    <t>水库移民后期扶持</t>
  </si>
  <si>
    <t>乡村振兴衔接资金</t>
  </si>
  <si>
    <t>区交通运输委</t>
  </si>
  <si>
    <t>农村公路建设</t>
  </si>
  <si>
    <t>农村公路安防工程建设</t>
  </si>
  <si>
    <t>农村公路损毁修复</t>
  </si>
  <si>
    <t>区生态环境局</t>
  </si>
  <si>
    <t>污染防治资金</t>
  </si>
  <si>
    <t>农村环境整治</t>
  </si>
  <si>
    <t>郭扶镇、篆塘镇</t>
  </si>
  <si>
    <t>市级农村综合改革试点</t>
  </si>
  <si>
    <t>区财政局</t>
  </si>
  <si>
    <t>农村综合改革资金</t>
  </si>
  <si>
    <t>区规资局</t>
  </si>
  <si>
    <t>2025年土地全域整治资金</t>
  </si>
  <si>
    <t>地质灾害避险搬迁资金</t>
  </si>
  <si>
    <t>区城管局</t>
  </si>
  <si>
    <t>世行贷款</t>
  </si>
  <si>
    <t>衔接资金
（农村环境卫生治理）</t>
  </si>
  <si>
    <t>区文旅委</t>
  </si>
  <si>
    <t>区级乡村文化振兴专项资金</t>
  </si>
  <si>
    <t>体育彩票公益金</t>
  </si>
  <si>
    <t>区供销社</t>
  </si>
  <si>
    <t>农村生态环保资金</t>
  </si>
  <si>
    <t>农村合作经济发展资金</t>
  </si>
  <si>
    <t>区住建委</t>
  </si>
  <si>
    <t>村建项目资金</t>
  </si>
  <si>
    <t>农村危房改造资金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</si>
</sst>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59">
    <font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方正小标宋_GBK"/>
      <charset val="134"/>
    </font>
    <font>
      <sz val="26"/>
      <name val="方正小标宋_GBK"/>
      <charset val="134"/>
    </font>
    <font>
      <sz val="11"/>
      <name val="宋体"/>
      <charset val="134"/>
      <scheme val="minor"/>
    </font>
    <font>
      <sz val="16"/>
      <name val="Times New Roman"/>
      <charset val="134"/>
    </font>
    <font>
      <sz val="13"/>
      <name val="方正仿宋_GBK"/>
      <charset val="134"/>
    </font>
    <font>
      <sz val="14"/>
      <name val="方正黑体_GBK"/>
      <charset val="134"/>
    </font>
    <font>
      <sz val="13"/>
      <name val="方正黑体_GBK"/>
      <charset val="134"/>
    </font>
    <font>
      <b/>
      <sz val="12"/>
      <name val="方正仿宋_GBK"/>
      <charset val="134"/>
    </font>
    <font>
      <sz val="11"/>
      <name val="方正仿宋_GBK"/>
      <charset val="134"/>
    </font>
    <font>
      <sz val="12"/>
      <name val="方正仿宋_GBK"/>
      <charset val="134"/>
    </font>
    <font>
      <b/>
      <sz val="11"/>
      <name val="方正仿宋_GBK"/>
      <charset val="134"/>
    </font>
    <font>
      <sz val="14"/>
      <name val="方正仿宋_GBK"/>
      <charset val="134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6"/>
      <color rgb="FFFF0000"/>
      <name val="Times New Roman"/>
      <charset val="134"/>
    </font>
    <font>
      <sz val="11"/>
      <color rgb="FF000000"/>
      <name val="Times New Roman"/>
      <charset val="134"/>
    </font>
    <font>
      <sz val="16"/>
      <color theme="1"/>
      <name val="Times New Roman"/>
      <charset val="134"/>
    </font>
    <font>
      <sz val="28"/>
      <color theme="1"/>
      <name val="方正黑体_GBK"/>
      <charset val="134"/>
    </font>
    <font>
      <sz val="28"/>
      <color theme="1"/>
      <name val="方正小标宋_GBK"/>
      <charset val="134"/>
    </font>
    <font>
      <sz val="28"/>
      <color theme="1"/>
      <name val="Times New Roman"/>
      <charset val="134"/>
    </font>
    <font>
      <sz val="22"/>
      <color theme="1"/>
      <name val="Times New Roman"/>
      <charset val="134"/>
    </font>
    <font>
      <sz val="16"/>
      <color theme="1"/>
      <name val="方正黑体_GBK"/>
      <charset val="134"/>
    </font>
    <font>
      <b/>
      <sz val="16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方正仿宋_GBK"/>
      <charset val="134"/>
    </font>
    <font>
      <sz val="16"/>
      <name val="方正仿宋_GB2312"/>
      <charset val="134"/>
    </font>
    <font>
      <sz val="22"/>
      <color theme="1"/>
      <name val="方正黑体_GBK"/>
      <charset val="134"/>
    </font>
    <font>
      <sz val="16"/>
      <color rgb="FF000000"/>
      <name val="方正仿宋_GBK"/>
      <charset val="134"/>
    </font>
    <font>
      <b/>
      <sz val="16"/>
      <color theme="1"/>
      <name val="方正仿宋_GBK"/>
      <charset val="134"/>
    </font>
    <font>
      <b/>
      <sz val="16"/>
      <name val="方正仿宋_GBK"/>
      <charset val="134"/>
    </font>
    <font>
      <sz val="16"/>
      <color theme="1"/>
      <name val="方正仿宋_GBK"/>
      <charset val="134"/>
    </font>
    <font>
      <sz val="16"/>
      <color theme="1"/>
      <name val="方正仿宋_GB2312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12" applyNumberFormat="0" applyAlignment="0" applyProtection="0">
      <alignment vertical="center"/>
    </xf>
    <xf numFmtId="0" fontId="37" fillId="5" borderId="13" applyNumberFormat="0" applyAlignment="0" applyProtection="0">
      <alignment vertical="center"/>
    </xf>
    <xf numFmtId="0" fontId="38" fillId="5" borderId="12" applyNumberFormat="0" applyAlignment="0" applyProtection="0">
      <alignment vertical="center"/>
    </xf>
    <xf numFmtId="0" fontId="39" fillId="6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0" fillId="0" borderId="0"/>
    <xf numFmtId="0" fontId="47" fillId="0" borderId="0">
      <alignment vertical="center"/>
    </xf>
    <xf numFmtId="0" fontId="48" fillId="0" borderId="0">
      <alignment vertical="center"/>
    </xf>
    <xf numFmtId="0" fontId="48" fillId="0" borderId="0"/>
  </cellStyleXfs>
  <cellXfs count="9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6" fontId="0" fillId="0" borderId="0" xfId="1" applyNumberFormat="1" applyFont="1" applyFill="1">
      <alignment vertical="center"/>
    </xf>
    <xf numFmtId="176" fontId="2" fillId="0" borderId="0" xfId="1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center" vertical="center" wrapText="1"/>
    </xf>
    <xf numFmtId="176" fontId="10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2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 wrapText="1"/>
    </xf>
    <xf numFmtId="0" fontId="12" fillId="0" borderId="2" xfId="5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3" fillId="0" borderId="2" xfId="0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 wrapText="1"/>
    </xf>
    <xf numFmtId="41" fontId="13" fillId="0" borderId="2" xfId="0" applyNumberFormat="1" applyFont="1" applyFill="1" applyBorder="1" applyAlignment="1">
      <alignment horizontal="right" vertical="center"/>
    </xf>
    <xf numFmtId="0" fontId="15" fillId="0" borderId="2" xfId="50" applyNumberFormat="1" applyFont="1" applyFill="1" applyBorder="1" applyAlignment="1">
      <alignment horizontal="center" vertical="center" wrapText="1"/>
    </xf>
    <xf numFmtId="176" fontId="13" fillId="0" borderId="2" xfId="1" applyNumberFormat="1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>
      <alignment vertical="center"/>
    </xf>
    <xf numFmtId="0" fontId="17" fillId="0" borderId="0" xfId="0" applyFont="1" applyFill="1" applyBorder="1" applyAlignment="1">
      <alignment vertical="center" wrapText="1"/>
    </xf>
    <xf numFmtId="0" fontId="16" fillId="0" borderId="0" xfId="0" applyFont="1" applyFill="1" applyBorder="1">
      <alignment vertical="center"/>
    </xf>
    <xf numFmtId="0" fontId="18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justify" vertical="center" wrapText="1"/>
    </xf>
    <xf numFmtId="0" fontId="20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177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177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177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177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 wrapText="1"/>
    </xf>
    <xf numFmtId="177" fontId="25" fillId="0" borderId="2" xfId="0" applyNumberFormat="1" applyFont="1" applyFill="1" applyBorder="1" applyAlignment="1" applyProtection="1">
      <alignment horizontal="center" vertical="center" wrapText="1"/>
    </xf>
    <xf numFmtId="0" fontId="20" fillId="2" borderId="3" xfId="0" applyFont="1" applyFill="1" applyBorder="1" applyAlignment="1" applyProtection="1">
      <alignment horizontal="center" vertical="center" wrapText="1"/>
    </xf>
    <xf numFmtId="0" fontId="20" fillId="2" borderId="4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77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77" fontId="26" fillId="0" borderId="2" xfId="0" applyNumberFormat="1" applyFont="1" applyFill="1" applyBorder="1" applyAlignment="1">
      <alignment horizontal="center" vertical="center" wrapText="1"/>
    </xf>
    <xf numFmtId="177" fontId="26" fillId="0" borderId="2" xfId="0" applyNumberFormat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177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5" xfId="49"/>
    <cellStyle name="常规 12 4 2 2 2 5 2" xfId="50"/>
    <cellStyle name="常规 2 2" xfId="51"/>
    <cellStyle name="常规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295275</xdr:colOff>
      <xdr:row>9</xdr:row>
      <xdr:rowOff>0</xdr:rowOff>
    </xdr:from>
    <xdr:to>
      <xdr:col>2</xdr:col>
      <xdr:colOff>607060</xdr:colOff>
      <xdr:row>9</xdr:row>
      <xdr:rowOff>47625</xdr:rowOff>
    </xdr:to>
    <xdr:pic>
      <xdr:nvPicPr>
        <xdr:cNvPr id="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41751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9</xdr:row>
      <xdr:rowOff>0</xdr:rowOff>
    </xdr:from>
    <xdr:to>
      <xdr:col>2</xdr:col>
      <xdr:colOff>400050</xdr:colOff>
      <xdr:row>9</xdr:row>
      <xdr:rowOff>47625</xdr:rowOff>
    </xdr:to>
    <xdr:pic>
      <xdr:nvPicPr>
        <xdr:cNvPr id="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616585</xdr:colOff>
      <xdr:row>9</xdr:row>
      <xdr:rowOff>47625</xdr:rowOff>
    </xdr:to>
    <xdr:pic>
      <xdr:nvPicPr>
        <xdr:cNvPr id="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41751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9</xdr:row>
      <xdr:rowOff>0</xdr:rowOff>
    </xdr:from>
    <xdr:to>
      <xdr:col>2</xdr:col>
      <xdr:colOff>361950</xdr:colOff>
      <xdr:row>9</xdr:row>
      <xdr:rowOff>47625</xdr:rowOff>
    </xdr:to>
    <xdr:pic>
      <xdr:nvPicPr>
        <xdr:cNvPr id="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626110</xdr:colOff>
      <xdr:row>9</xdr:row>
      <xdr:rowOff>47625</xdr:rowOff>
    </xdr:to>
    <xdr:pic>
      <xdr:nvPicPr>
        <xdr:cNvPr id="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41751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9</xdr:row>
      <xdr:rowOff>0</xdr:rowOff>
    </xdr:from>
    <xdr:to>
      <xdr:col>1</xdr:col>
      <xdr:colOff>607060</xdr:colOff>
      <xdr:row>9</xdr:row>
      <xdr:rowOff>47625</xdr:rowOff>
    </xdr:to>
    <xdr:pic>
      <xdr:nvPicPr>
        <xdr:cNvPr id="1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41751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9</xdr:row>
      <xdr:rowOff>0</xdr:rowOff>
    </xdr:from>
    <xdr:to>
      <xdr:col>1</xdr:col>
      <xdr:colOff>400050</xdr:colOff>
      <xdr:row>9</xdr:row>
      <xdr:rowOff>47625</xdr:rowOff>
    </xdr:to>
    <xdr:pic>
      <xdr:nvPicPr>
        <xdr:cNvPr id="1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9</xdr:row>
      <xdr:rowOff>0</xdr:rowOff>
    </xdr:from>
    <xdr:to>
      <xdr:col>1</xdr:col>
      <xdr:colOff>616585</xdr:colOff>
      <xdr:row>9</xdr:row>
      <xdr:rowOff>47625</xdr:rowOff>
    </xdr:to>
    <xdr:pic>
      <xdr:nvPicPr>
        <xdr:cNvPr id="1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41751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9</xdr:row>
      <xdr:rowOff>0</xdr:rowOff>
    </xdr:from>
    <xdr:to>
      <xdr:col>1</xdr:col>
      <xdr:colOff>361950</xdr:colOff>
      <xdr:row>9</xdr:row>
      <xdr:rowOff>47625</xdr:rowOff>
    </xdr:to>
    <xdr:pic>
      <xdr:nvPicPr>
        <xdr:cNvPr id="1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9</xdr:row>
      <xdr:rowOff>0</xdr:rowOff>
    </xdr:from>
    <xdr:to>
      <xdr:col>1</xdr:col>
      <xdr:colOff>626110</xdr:colOff>
      <xdr:row>9</xdr:row>
      <xdr:rowOff>47625</xdr:rowOff>
    </xdr:to>
    <xdr:pic>
      <xdr:nvPicPr>
        <xdr:cNvPr id="1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41751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9</xdr:row>
      <xdr:rowOff>0</xdr:rowOff>
    </xdr:from>
    <xdr:to>
      <xdr:col>2</xdr:col>
      <xdr:colOff>607060</xdr:colOff>
      <xdr:row>9</xdr:row>
      <xdr:rowOff>47625</xdr:rowOff>
    </xdr:to>
    <xdr:pic>
      <xdr:nvPicPr>
        <xdr:cNvPr id="4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41751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9</xdr:row>
      <xdr:rowOff>0</xdr:rowOff>
    </xdr:from>
    <xdr:to>
      <xdr:col>2</xdr:col>
      <xdr:colOff>400050</xdr:colOff>
      <xdr:row>9</xdr:row>
      <xdr:rowOff>47625</xdr:rowOff>
    </xdr:to>
    <xdr:pic>
      <xdr:nvPicPr>
        <xdr:cNvPr id="4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616585</xdr:colOff>
      <xdr:row>9</xdr:row>
      <xdr:rowOff>47625</xdr:rowOff>
    </xdr:to>
    <xdr:pic>
      <xdr:nvPicPr>
        <xdr:cNvPr id="4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41751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9</xdr:row>
      <xdr:rowOff>0</xdr:rowOff>
    </xdr:from>
    <xdr:to>
      <xdr:col>2</xdr:col>
      <xdr:colOff>361950</xdr:colOff>
      <xdr:row>9</xdr:row>
      <xdr:rowOff>47625</xdr:rowOff>
    </xdr:to>
    <xdr:pic>
      <xdr:nvPicPr>
        <xdr:cNvPr id="4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626110</xdr:colOff>
      <xdr:row>9</xdr:row>
      <xdr:rowOff>47625</xdr:rowOff>
    </xdr:to>
    <xdr:pic>
      <xdr:nvPicPr>
        <xdr:cNvPr id="4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41751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9</xdr:row>
      <xdr:rowOff>0</xdr:rowOff>
    </xdr:from>
    <xdr:to>
      <xdr:col>2</xdr:col>
      <xdr:colOff>607060</xdr:colOff>
      <xdr:row>9</xdr:row>
      <xdr:rowOff>47625</xdr:rowOff>
    </xdr:to>
    <xdr:pic>
      <xdr:nvPicPr>
        <xdr:cNvPr id="6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41751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9</xdr:row>
      <xdr:rowOff>0</xdr:rowOff>
    </xdr:from>
    <xdr:to>
      <xdr:col>2</xdr:col>
      <xdr:colOff>400050</xdr:colOff>
      <xdr:row>9</xdr:row>
      <xdr:rowOff>47625</xdr:rowOff>
    </xdr:to>
    <xdr:pic>
      <xdr:nvPicPr>
        <xdr:cNvPr id="6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616585</xdr:colOff>
      <xdr:row>9</xdr:row>
      <xdr:rowOff>47625</xdr:rowOff>
    </xdr:to>
    <xdr:pic>
      <xdr:nvPicPr>
        <xdr:cNvPr id="6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41751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9</xdr:row>
      <xdr:rowOff>0</xdr:rowOff>
    </xdr:from>
    <xdr:to>
      <xdr:col>2</xdr:col>
      <xdr:colOff>361950</xdr:colOff>
      <xdr:row>9</xdr:row>
      <xdr:rowOff>47625</xdr:rowOff>
    </xdr:to>
    <xdr:pic>
      <xdr:nvPicPr>
        <xdr:cNvPr id="6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626110</xdr:colOff>
      <xdr:row>9</xdr:row>
      <xdr:rowOff>47625</xdr:rowOff>
    </xdr:to>
    <xdr:pic>
      <xdr:nvPicPr>
        <xdr:cNvPr id="6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41751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9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9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9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9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9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20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20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20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20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20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9</xdr:row>
      <xdr:rowOff>0</xdr:rowOff>
    </xdr:from>
    <xdr:to>
      <xdr:col>1</xdr:col>
      <xdr:colOff>607060</xdr:colOff>
      <xdr:row>9</xdr:row>
      <xdr:rowOff>47625</xdr:rowOff>
    </xdr:to>
    <xdr:pic>
      <xdr:nvPicPr>
        <xdr:cNvPr id="21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41751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9</xdr:row>
      <xdr:rowOff>0</xdr:rowOff>
    </xdr:from>
    <xdr:to>
      <xdr:col>1</xdr:col>
      <xdr:colOff>400050</xdr:colOff>
      <xdr:row>9</xdr:row>
      <xdr:rowOff>47625</xdr:rowOff>
    </xdr:to>
    <xdr:pic>
      <xdr:nvPicPr>
        <xdr:cNvPr id="21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9</xdr:row>
      <xdr:rowOff>0</xdr:rowOff>
    </xdr:from>
    <xdr:to>
      <xdr:col>1</xdr:col>
      <xdr:colOff>616585</xdr:colOff>
      <xdr:row>9</xdr:row>
      <xdr:rowOff>47625</xdr:rowOff>
    </xdr:to>
    <xdr:pic>
      <xdr:nvPicPr>
        <xdr:cNvPr id="21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41751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9</xdr:row>
      <xdr:rowOff>0</xdr:rowOff>
    </xdr:from>
    <xdr:to>
      <xdr:col>1</xdr:col>
      <xdr:colOff>361950</xdr:colOff>
      <xdr:row>9</xdr:row>
      <xdr:rowOff>47625</xdr:rowOff>
    </xdr:to>
    <xdr:pic>
      <xdr:nvPicPr>
        <xdr:cNvPr id="21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9</xdr:row>
      <xdr:rowOff>0</xdr:rowOff>
    </xdr:from>
    <xdr:to>
      <xdr:col>1</xdr:col>
      <xdr:colOff>626110</xdr:colOff>
      <xdr:row>9</xdr:row>
      <xdr:rowOff>47625</xdr:rowOff>
    </xdr:to>
    <xdr:pic>
      <xdr:nvPicPr>
        <xdr:cNvPr id="21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41751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23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23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23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23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23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26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26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26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26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26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10</xdr:row>
      <xdr:rowOff>0</xdr:rowOff>
    </xdr:from>
    <xdr:to>
      <xdr:col>1</xdr:col>
      <xdr:colOff>607060</xdr:colOff>
      <xdr:row>10</xdr:row>
      <xdr:rowOff>47625</xdr:rowOff>
    </xdr:to>
    <xdr:pic>
      <xdr:nvPicPr>
        <xdr:cNvPr id="27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58515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10</xdr:row>
      <xdr:rowOff>0</xdr:rowOff>
    </xdr:from>
    <xdr:to>
      <xdr:col>1</xdr:col>
      <xdr:colOff>400050</xdr:colOff>
      <xdr:row>10</xdr:row>
      <xdr:rowOff>47625</xdr:rowOff>
    </xdr:to>
    <xdr:pic>
      <xdr:nvPicPr>
        <xdr:cNvPr id="27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58515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10</xdr:row>
      <xdr:rowOff>0</xdr:rowOff>
    </xdr:from>
    <xdr:to>
      <xdr:col>1</xdr:col>
      <xdr:colOff>616585</xdr:colOff>
      <xdr:row>10</xdr:row>
      <xdr:rowOff>47625</xdr:rowOff>
    </xdr:to>
    <xdr:pic>
      <xdr:nvPicPr>
        <xdr:cNvPr id="27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58515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10</xdr:row>
      <xdr:rowOff>0</xdr:rowOff>
    </xdr:from>
    <xdr:to>
      <xdr:col>1</xdr:col>
      <xdr:colOff>361950</xdr:colOff>
      <xdr:row>10</xdr:row>
      <xdr:rowOff>47625</xdr:rowOff>
    </xdr:to>
    <xdr:pic>
      <xdr:nvPicPr>
        <xdr:cNvPr id="27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58515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10</xdr:row>
      <xdr:rowOff>0</xdr:rowOff>
    </xdr:from>
    <xdr:to>
      <xdr:col>1</xdr:col>
      <xdr:colOff>626110</xdr:colOff>
      <xdr:row>10</xdr:row>
      <xdr:rowOff>47625</xdr:rowOff>
    </xdr:to>
    <xdr:pic>
      <xdr:nvPicPr>
        <xdr:cNvPr id="27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58515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10</xdr:row>
      <xdr:rowOff>0</xdr:rowOff>
    </xdr:from>
    <xdr:to>
      <xdr:col>2</xdr:col>
      <xdr:colOff>607060</xdr:colOff>
      <xdr:row>10</xdr:row>
      <xdr:rowOff>47625</xdr:rowOff>
    </xdr:to>
    <xdr:pic>
      <xdr:nvPicPr>
        <xdr:cNvPr id="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58515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10</xdr:row>
      <xdr:rowOff>0</xdr:rowOff>
    </xdr:from>
    <xdr:to>
      <xdr:col>2</xdr:col>
      <xdr:colOff>400050</xdr:colOff>
      <xdr:row>10</xdr:row>
      <xdr:rowOff>47625</xdr:rowOff>
    </xdr:to>
    <xdr:pic>
      <xdr:nvPicPr>
        <xdr:cNvPr id="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58515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10</xdr:row>
      <xdr:rowOff>0</xdr:rowOff>
    </xdr:from>
    <xdr:to>
      <xdr:col>2</xdr:col>
      <xdr:colOff>616585</xdr:colOff>
      <xdr:row>10</xdr:row>
      <xdr:rowOff>47625</xdr:rowOff>
    </xdr:to>
    <xdr:pic>
      <xdr:nvPicPr>
        <xdr:cNvPr id="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58515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10</xdr:row>
      <xdr:rowOff>0</xdr:rowOff>
    </xdr:from>
    <xdr:to>
      <xdr:col>2</xdr:col>
      <xdr:colOff>361950</xdr:colOff>
      <xdr:row>10</xdr:row>
      <xdr:rowOff>47625</xdr:rowOff>
    </xdr:to>
    <xdr:pic>
      <xdr:nvPicPr>
        <xdr:cNvPr id="1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58515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10</xdr:row>
      <xdr:rowOff>0</xdr:rowOff>
    </xdr:from>
    <xdr:to>
      <xdr:col>2</xdr:col>
      <xdr:colOff>626110</xdr:colOff>
      <xdr:row>10</xdr:row>
      <xdr:rowOff>47625</xdr:rowOff>
    </xdr:to>
    <xdr:pic>
      <xdr:nvPicPr>
        <xdr:cNvPr id="1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58515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10</xdr:row>
      <xdr:rowOff>0</xdr:rowOff>
    </xdr:from>
    <xdr:to>
      <xdr:col>1</xdr:col>
      <xdr:colOff>607060</xdr:colOff>
      <xdr:row>10</xdr:row>
      <xdr:rowOff>47625</xdr:rowOff>
    </xdr:to>
    <xdr:pic>
      <xdr:nvPicPr>
        <xdr:cNvPr id="1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58515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10</xdr:row>
      <xdr:rowOff>0</xdr:rowOff>
    </xdr:from>
    <xdr:to>
      <xdr:col>1</xdr:col>
      <xdr:colOff>400050</xdr:colOff>
      <xdr:row>10</xdr:row>
      <xdr:rowOff>47625</xdr:rowOff>
    </xdr:to>
    <xdr:pic>
      <xdr:nvPicPr>
        <xdr:cNvPr id="1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58515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10</xdr:row>
      <xdr:rowOff>0</xdr:rowOff>
    </xdr:from>
    <xdr:to>
      <xdr:col>1</xdr:col>
      <xdr:colOff>616585</xdr:colOff>
      <xdr:row>10</xdr:row>
      <xdr:rowOff>47625</xdr:rowOff>
    </xdr:to>
    <xdr:pic>
      <xdr:nvPicPr>
        <xdr:cNvPr id="1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58515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10</xdr:row>
      <xdr:rowOff>0</xdr:rowOff>
    </xdr:from>
    <xdr:to>
      <xdr:col>1</xdr:col>
      <xdr:colOff>361950</xdr:colOff>
      <xdr:row>10</xdr:row>
      <xdr:rowOff>47625</xdr:rowOff>
    </xdr:to>
    <xdr:pic>
      <xdr:nvPicPr>
        <xdr:cNvPr id="2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58515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10</xdr:row>
      <xdr:rowOff>0</xdr:rowOff>
    </xdr:from>
    <xdr:to>
      <xdr:col>1</xdr:col>
      <xdr:colOff>626110</xdr:colOff>
      <xdr:row>10</xdr:row>
      <xdr:rowOff>47625</xdr:rowOff>
    </xdr:to>
    <xdr:pic>
      <xdr:nvPicPr>
        <xdr:cNvPr id="2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58515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9</xdr:row>
      <xdr:rowOff>0</xdr:rowOff>
    </xdr:from>
    <xdr:to>
      <xdr:col>2</xdr:col>
      <xdr:colOff>607060</xdr:colOff>
      <xdr:row>9</xdr:row>
      <xdr:rowOff>47625</xdr:rowOff>
    </xdr:to>
    <xdr:pic>
      <xdr:nvPicPr>
        <xdr:cNvPr id="2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41751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9</xdr:row>
      <xdr:rowOff>0</xdr:rowOff>
    </xdr:from>
    <xdr:to>
      <xdr:col>2</xdr:col>
      <xdr:colOff>400050</xdr:colOff>
      <xdr:row>9</xdr:row>
      <xdr:rowOff>47625</xdr:rowOff>
    </xdr:to>
    <xdr:pic>
      <xdr:nvPicPr>
        <xdr:cNvPr id="2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616585</xdr:colOff>
      <xdr:row>9</xdr:row>
      <xdr:rowOff>47625</xdr:rowOff>
    </xdr:to>
    <xdr:pic>
      <xdr:nvPicPr>
        <xdr:cNvPr id="2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41751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9</xdr:row>
      <xdr:rowOff>0</xdr:rowOff>
    </xdr:from>
    <xdr:to>
      <xdr:col>2</xdr:col>
      <xdr:colOff>361950</xdr:colOff>
      <xdr:row>9</xdr:row>
      <xdr:rowOff>47625</xdr:rowOff>
    </xdr:to>
    <xdr:pic>
      <xdr:nvPicPr>
        <xdr:cNvPr id="2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626110</xdr:colOff>
      <xdr:row>9</xdr:row>
      <xdr:rowOff>47625</xdr:rowOff>
    </xdr:to>
    <xdr:pic>
      <xdr:nvPicPr>
        <xdr:cNvPr id="2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41751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9</xdr:row>
      <xdr:rowOff>0</xdr:rowOff>
    </xdr:from>
    <xdr:to>
      <xdr:col>2</xdr:col>
      <xdr:colOff>607060</xdr:colOff>
      <xdr:row>9</xdr:row>
      <xdr:rowOff>47625</xdr:rowOff>
    </xdr:to>
    <xdr:pic>
      <xdr:nvPicPr>
        <xdr:cNvPr id="2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417512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9</xdr:row>
      <xdr:rowOff>0</xdr:rowOff>
    </xdr:from>
    <xdr:to>
      <xdr:col>2</xdr:col>
      <xdr:colOff>400050</xdr:colOff>
      <xdr:row>9</xdr:row>
      <xdr:rowOff>47625</xdr:rowOff>
    </xdr:to>
    <xdr:pic>
      <xdr:nvPicPr>
        <xdr:cNvPr id="2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616585</xdr:colOff>
      <xdr:row>9</xdr:row>
      <xdr:rowOff>47625</xdr:rowOff>
    </xdr:to>
    <xdr:pic>
      <xdr:nvPicPr>
        <xdr:cNvPr id="2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417512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9</xdr:row>
      <xdr:rowOff>0</xdr:rowOff>
    </xdr:from>
    <xdr:to>
      <xdr:col>2</xdr:col>
      <xdr:colOff>361950</xdr:colOff>
      <xdr:row>9</xdr:row>
      <xdr:rowOff>47625</xdr:rowOff>
    </xdr:to>
    <xdr:pic>
      <xdr:nvPicPr>
        <xdr:cNvPr id="3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417512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9</xdr:row>
      <xdr:rowOff>0</xdr:rowOff>
    </xdr:from>
    <xdr:to>
      <xdr:col>2</xdr:col>
      <xdr:colOff>626110</xdr:colOff>
      <xdr:row>9</xdr:row>
      <xdr:rowOff>47625</xdr:rowOff>
    </xdr:to>
    <xdr:pic>
      <xdr:nvPicPr>
        <xdr:cNvPr id="3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417512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3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3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3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3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3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3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3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3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4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4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4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4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4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5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5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5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5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5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5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5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5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5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5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6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6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6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6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6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7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7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11</xdr:row>
      <xdr:rowOff>0</xdr:rowOff>
    </xdr:from>
    <xdr:to>
      <xdr:col>2</xdr:col>
      <xdr:colOff>607060</xdr:colOff>
      <xdr:row>11</xdr:row>
      <xdr:rowOff>47625</xdr:rowOff>
    </xdr:to>
    <xdr:pic>
      <xdr:nvPicPr>
        <xdr:cNvPr id="7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11</xdr:row>
      <xdr:rowOff>0</xdr:rowOff>
    </xdr:from>
    <xdr:to>
      <xdr:col>2</xdr:col>
      <xdr:colOff>400050</xdr:colOff>
      <xdr:row>11</xdr:row>
      <xdr:rowOff>47625</xdr:rowOff>
    </xdr:to>
    <xdr:pic>
      <xdr:nvPicPr>
        <xdr:cNvPr id="7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616585</xdr:colOff>
      <xdr:row>11</xdr:row>
      <xdr:rowOff>47625</xdr:rowOff>
    </xdr:to>
    <xdr:pic>
      <xdr:nvPicPr>
        <xdr:cNvPr id="7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11</xdr:row>
      <xdr:rowOff>0</xdr:rowOff>
    </xdr:from>
    <xdr:to>
      <xdr:col>2</xdr:col>
      <xdr:colOff>361950</xdr:colOff>
      <xdr:row>11</xdr:row>
      <xdr:rowOff>47625</xdr:rowOff>
    </xdr:to>
    <xdr:pic>
      <xdr:nvPicPr>
        <xdr:cNvPr id="7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626110</xdr:colOff>
      <xdr:row>11</xdr:row>
      <xdr:rowOff>47625</xdr:rowOff>
    </xdr:to>
    <xdr:pic>
      <xdr:nvPicPr>
        <xdr:cNvPr id="7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7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7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7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8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8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11</xdr:row>
      <xdr:rowOff>0</xdr:rowOff>
    </xdr:from>
    <xdr:to>
      <xdr:col>2</xdr:col>
      <xdr:colOff>607060</xdr:colOff>
      <xdr:row>11</xdr:row>
      <xdr:rowOff>47625</xdr:rowOff>
    </xdr:to>
    <xdr:pic>
      <xdr:nvPicPr>
        <xdr:cNvPr id="8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11</xdr:row>
      <xdr:rowOff>0</xdr:rowOff>
    </xdr:from>
    <xdr:to>
      <xdr:col>2</xdr:col>
      <xdr:colOff>400050</xdr:colOff>
      <xdr:row>11</xdr:row>
      <xdr:rowOff>47625</xdr:rowOff>
    </xdr:to>
    <xdr:pic>
      <xdr:nvPicPr>
        <xdr:cNvPr id="8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616585</xdr:colOff>
      <xdr:row>11</xdr:row>
      <xdr:rowOff>47625</xdr:rowOff>
    </xdr:to>
    <xdr:pic>
      <xdr:nvPicPr>
        <xdr:cNvPr id="8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11</xdr:row>
      <xdr:rowOff>0</xdr:rowOff>
    </xdr:from>
    <xdr:to>
      <xdr:col>2</xdr:col>
      <xdr:colOff>361950</xdr:colOff>
      <xdr:row>11</xdr:row>
      <xdr:rowOff>47625</xdr:rowOff>
    </xdr:to>
    <xdr:pic>
      <xdr:nvPicPr>
        <xdr:cNvPr id="8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626110</xdr:colOff>
      <xdr:row>11</xdr:row>
      <xdr:rowOff>47625</xdr:rowOff>
    </xdr:to>
    <xdr:pic>
      <xdr:nvPicPr>
        <xdr:cNvPr id="8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11</xdr:row>
      <xdr:rowOff>0</xdr:rowOff>
    </xdr:from>
    <xdr:to>
      <xdr:col>2</xdr:col>
      <xdr:colOff>607060</xdr:colOff>
      <xdr:row>11</xdr:row>
      <xdr:rowOff>47625</xdr:rowOff>
    </xdr:to>
    <xdr:pic>
      <xdr:nvPicPr>
        <xdr:cNvPr id="8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11</xdr:row>
      <xdr:rowOff>0</xdr:rowOff>
    </xdr:from>
    <xdr:to>
      <xdr:col>2</xdr:col>
      <xdr:colOff>400050</xdr:colOff>
      <xdr:row>11</xdr:row>
      <xdr:rowOff>47625</xdr:rowOff>
    </xdr:to>
    <xdr:pic>
      <xdr:nvPicPr>
        <xdr:cNvPr id="8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616585</xdr:colOff>
      <xdr:row>11</xdr:row>
      <xdr:rowOff>47625</xdr:rowOff>
    </xdr:to>
    <xdr:pic>
      <xdr:nvPicPr>
        <xdr:cNvPr id="8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11</xdr:row>
      <xdr:rowOff>0</xdr:rowOff>
    </xdr:from>
    <xdr:to>
      <xdr:col>2</xdr:col>
      <xdr:colOff>361950</xdr:colOff>
      <xdr:row>11</xdr:row>
      <xdr:rowOff>47625</xdr:rowOff>
    </xdr:to>
    <xdr:pic>
      <xdr:nvPicPr>
        <xdr:cNvPr id="9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626110</xdr:colOff>
      <xdr:row>11</xdr:row>
      <xdr:rowOff>47625</xdr:rowOff>
    </xdr:to>
    <xdr:pic>
      <xdr:nvPicPr>
        <xdr:cNvPr id="9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11</xdr:row>
      <xdr:rowOff>0</xdr:rowOff>
    </xdr:from>
    <xdr:to>
      <xdr:col>1</xdr:col>
      <xdr:colOff>607060</xdr:colOff>
      <xdr:row>11</xdr:row>
      <xdr:rowOff>47625</xdr:rowOff>
    </xdr:to>
    <xdr:pic>
      <xdr:nvPicPr>
        <xdr:cNvPr id="9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11</xdr:row>
      <xdr:rowOff>0</xdr:rowOff>
    </xdr:from>
    <xdr:to>
      <xdr:col>1</xdr:col>
      <xdr:colOff>400050</xdr:colOff>
      <xdr:row>11</xdr:row>
      <xdr:rowOff>47625</xdr:rowOff>
    </xdr:to>
    <xdr:pic>
      <xdr:nvPicPr>
        <xdr:cNvPr id="9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616585</xdr:colOff>
      <xdr:row>11</xdr:row>
      <xdr:rowOff>47625</xdr:rowOff>
    </xdr:to>
    <xdr:pic>
      <xdr:nvPicPr>
        <xdr:cNvPr id="9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11</xdr:row>
      <xdr:rowOff>0</xdr:rowOff>
    </xdr:from>
    <xdr:to>
      <xdr:col>1</xdr:col>
      <xdr:colOff>361950</xdr:colOff>
      <xdr:row>11</xdr:row>
      <xdr:rowOff>47625</xdr:rowOff>
    </xdr:to>
    <xdr:pic>
      <xdr:nvPicPr>
        <xdr:cNvPr id="10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11</xdr:row>
      <xdr:rowOff>0</xdr:rowOff>
    </xdr:from>
    <xdr:to>
      <xdr:col>1</xdr:col>
      <xdr:colOff>626110</xdr:colOff>
      <xdr:row>11</xdr:row>
      <xdr:rowOff>47625</xdr:rowOff>
    </xdr:to>
    <xdr:pic>
      <xdr:nvPicPr>
        <xdr:cNvPr id="10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11</xdr:row>
      <xdr:rowOff>0</xdr:rowOff>
    </xdr:from>
    <xdr:to>
      <xdr:col>2</xdr:col>
      <xdr:colOff>607060</xdr:colOff>
      <xdr:row>11</xdr:row>
      <xdr:rowOff>47625</xdr:rowOff>
    </xdr:to>
    <xdr:pic>
      <xdr:nvPicPr>
        <xdr:cNvPr id="10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11</xdr:row>
      <xdr:rowOff>0</xdr:rowOff>
    </xdr:from>
    <xdr:to>
      <xdr:col>2</xdr:col>
      <xdr:colOff>400050</xdr:colOff>
      <xdr:row>11</xdr:row>
      <xdr:rowOff>47625</xdr:rowOff>
    </xdr:to>
    <xdr:pic>
      <xdr:nvPicPr>
        <xdr:cNvPr id="10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616585</xdr:colOff>
      <xdr:row>11</xdr:row>
      <xdr:rowOff>47625</xdr:rowOff>
    </xdr:to>
    <xdr:pic>
      <xdr:nvPicPr>
        <xdr:cNvPr id="10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11</xdr:row>
      <xdr:rowOff>0</xdr:rowOff>
    </xdr:from>
    <xdr:to>
      <xdr:col>2</xdr:col>
      <xdr:colOff>361950</xdr:colOff>
      <xdr:row>11</xdr:row>
      <xdr:rowOff>47625</xdr:rowOff>
    </xdr:to>
    <xdr:pic>
      <xdr:nvPicPr>
        <xdr:cNvPr id="10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626110</xdr:colOff>
      <xdr:row>11</xdr:row>
      <xdr:rowOff>47625</xdr:rowOff>
    </xdr:to>
    <xdr:pic>
      <xdr:nvPicPr>
        <xdr:cNvPr id="10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11</xdr:row>
      <xdr:rowOff>0</xdr:rowOff>
    </xdr:from>
    <xdr:to>
      <xdr:col>2</xdr:col>
      <xdr:colOff>607060</xdr:colOff>
      <xdr:row>11</xdr:row>
      <xdr:rowOff>47625</xdr:rowOff>
    </xdr:to>
    <xdr:pic>
      <xdr:nvPicPr>
        <xdr:cNvPr id="10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658749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11</xdr:row>
      <xdr:rowOff>0</xdr:rowOff>
    </xdr:from>
    <xdr:to>
      <xdr:col>2</xdr:col>
      <xdr:colOff>400050</xdr:colOff>
      <xdr:row>11</xdr:row>
      <xdr:rowOff>47625</xdr:rowOff>
    </xdr:to>
    <xdr:pic>
      <xdr:nvPicPr>
        <xdr:cNvPr id="10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616585</xdr:colOff>
      <xdr:row>11</xdr:row>
      <xdr:rowOff>47625</xdr:rowOff>
    </xdr:to>
    <xdr:pic>
      <xdr:nvPicPr>
        <xdr:cNvPr id="10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658749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11</xdr:row>
      <xdr:rowOff>0</xdr:rowOff>
    </xdr:from>
    <xdr:to>
      <xdr:col>2</xdr:col>
      <xdr:colOff>361950</xdr:colOff>
      <xdr:row>11</xdr:row>
      <xdr:rowOff>47625</xdr:rowOff>
    </xdr:to>
    <xdr:pic>
      <xdr:nvPicPr>
        <xdr:cNvPr id="11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658749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0</xdr:rowOff>
    </xdr:from>
    <xdr:to>
      <xdr:col>2</xdr:col>
      <xdr:colOff>626110</xdr:colOff>
      <xdr:row>11</xdr:row>
      <xdr:rowOff>47625</xdr:rowOff>
    </xdr:to>
    <xdr:pic>
      <xdr:nvPicPr>
        <xdr:cNvPr id="11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658749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13</xdr:row>
      <xdr:rowOff>0</xdr:rowOff>
    </xdr:from>
    <xdr:to>
      <xdr:col>2</xdr:col>
      <xdr:colOff>607060</xdr:colOff>
      <xdr:row>13</xdr:row>
      <xdr:rowOff>47625</xdr:rowOff>
    </xdr:to>
    <xdr:pic>
      <xdr:nvPicPr>
        <xdr:cNvPr id="11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827595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13</xdr:row>
      <xdr:rowOff>0</xdr:rowOff>
    </xdr:from>
    <xdr:to>
      <xdr:col>2</xdr:col>
      <xdr:colOff>400050</xdr:colOff>
      <xdr:row>13</xdr:row>
      <xdr:rowOff>47625</xdr:rowOff>
    </xdr:to>
    <xdr:pic>
      <xdr:nvPicPr>
        <xdr:cNvPr id="11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616585</xdr:colOff>
      <xdr:row>13</xdr:row>
      <xdr:rowOff>47625</xdr:rowOff>
    </xdr:to>
    <xdr:pic>
      <xdr:nvPicPr>
        <xdr:cNvPr id="11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827595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13</xdr:row>
      <xdr:rowOff>0</xdr:rowOff>
    </xdr:from>
    <xdr:to>
      <xdr:col>2</xdr:col>
      <xdr:colOff>361950</xdr:colOff>
      <xdr:row>13</xdr:row>
      <xdr:rowOff>47625</xdr:rowOff>
    </xdr:to>
    <xdr:pic>
      <xdr:nvPicPr>
        <xdr:cNvPr id="11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626110</xdr:colOff>
      <xdr:row>13</xdr:row>
      <xdr:rowOff>47625</xdr:rowOff>
    </xdr:to>
    <xdr:pic>
      <xdr:nvPicPr>
        <xdr:cNvPr id="11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827595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13</xdr:row>
      <xdr:rowOff>0</xdr:rowOff>
    </xdr:from>
    <xdr:to>
      <xdr:col>1</xdr:col>
      <xdr:colOff>607060</xdr:colOff>
      <xdr:row>13</xdr:row>
      <xdr:rowOff>47625</xdr:rowOff>
    </xdr:to>
    <xdr:pic>
      <xdr:nvPicPr>
        <xdr:cNvPr id="11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827595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13</xdr:row>
      <xdr:rowOff>0</xdr:rowOff>
    </xdr:from>
    <xdr:to>
      <xdr:col>1</xdr:col>
      <xdr:colOff>400050</xdr:colOff>
      <xdr:row>13</xdr:row>
      <xdr:rowOff>47625</xdr:rowOff>
    </xdr:to>
    <xdr:pic>
      <xdr:nvPicPr>
        <xdr:cNvPr id="11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13</xdr:row>
      <xdr:rowOff>0</xdr:rowOff>
    </xdr:from>
    <xdr:to>
      <xdr:col>1</xdr:col>
      <xdr:colOff>616585</xdr:colOff>
      <xdr:row>13</xdr:row>
      <xdr:rowOff>47625</xdr:rowOff>
    </xdr:to>
    <xdr:pic>
      <xdr:nvPicPr>
        <xdr:cNvPr id="11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827595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13</xdr:row>
      <xdr:rowOff>0</xdr:rowOff>
    </xdr:from>
    <xdr:to>
      <xdr:col>1</xdr:col>
      <xdr:colOff>361950</xdr:colOff>
      <xdr:row>13</xdr:row>
      <xdr:rowOff>47625</xdr:rowOff>
    </xdr:to>
    <xdr:pic>
      <xdr:nvPicPr>
        <xdr:cNvPr id="12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13</xdr:row>
      <xdr:rowOff>0</xdr:rowOff>
    </xdr:from>
    <xdr:to>
      <xdr:col>1</xdr:col>
      <xdr:colOff>626110</xdr:colOff>
      <xdr:row>13</xdr:row>
      <xdr:rowOff>47625</xdr:rowOff>
    </xdr:to>
    <xdr:pic>
      <xdr:nvPicPr>
        <xdr:cNvPr id="12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827595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13</xdr:row>
      <xdr:rowOff>0</xdr:rowOff>
    </xdr:from>
    <xdr:to>
      <xdr:col>2</xdr:col>
      <xdr:colOff>607060</xdr:colOff>
      <xdr:row>13</xdr:row>
      <xdr:rowOff>47625</xdr:rowOff>
    </xdr:to>
    <xdr:pic>
      <xdr:nvPicPr>
        <xdr:cNvPr id="12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827595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13</xdr:row>
      <xdr:rowOff>0</xdr:rowOff>
    </xdr:from>
    <xdr:to>
      <xdr:col>2</xdr:col>
      <xdr:colOff>400050</xdr:colOff>
      <xdr:row>13</xdr:row>
      <xdr:rowOff>47625</xdr:rowOff>
    </xdr:to>
    <xdr:pic>
      <xdr:nvPicPr>
        <xdr:cNvPr id="12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616585</xdr:colOff>
      <xdr:row>13</xdr:row>
      <xdr:rowOff>47625</xdr:rowOff>
    </xdr:to>
    <xdr:pic>
      <xdr:nvPicPr>
        <xdr:cNvPr id="12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827595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13</xdr:row>
      <xdr:rowOff>0</xdr:rowOff>
    </xdr:from>
    <xdr:to>
      <xdr:col>2</xdr:col>
      <xdr:colOff>361950</xdr:colOff>
      <xdr:row>13</xdr:row>
      <xdr:rowOff>47625</xdr:rowOff>
    </xdr:to>
    <xdr:pic>
      <xdr:nvPicPr>
        <xdr:cNvPr id="12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626110</xdr:colOff>
      <xdr:row>13</xdr:row>
      <xdr:rowOff>47625</xdr:rowOff>
    </xdr:to>
    <xdr:pic>
      <xdr:nvPicPr>
        <xdr:cNvPr id="12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827595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13</xdr:row>
      <xdr:rowOff>0</xdr:rowOff>
    </xdr:from>
    <xdr:to>
      <xdr:col>2</xdr:col>
      <xdr:colOff>607060</xdr:colOff>
      <xdr:row>13</xdr:row>
      <xdr:rowOff>47625</xdr:rowOff>
    </xdr:to>
    <xdr:pic>
      <xdr:nvPicPr>
        <xdr:cNvPr id="12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827595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13</xdr:row>
      <xdr:rowOff>0</xdr:rowOff>
    </xdr:from>
    <xdr:to>
      <xdr:col>2</xdr:col>
      <xdr:colOff>400050</xdr:colOff>
      <xdr:row>13</xdr:row>
      <xdr:rowOff>47625</xdr:rowOff>
    </xdr:to>
    <xdr:pic>
      <xdr:nvPicPr>
        <xdr:cNvPr id="12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616585</xdr:colOff>
      <xdr:row>13</xdr:row>
      <xdr:rowOff>47625</xdr:rowOff>
    </xdr:to>
    <xdr:pic>
      <xdr:nvPicPr>
        <xdr:cNvPr id="12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827595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13</xdr:row>
      <xdr:rowOff>0</xdr:rowOff>
    </xdr:from>
    <xdr:to>
      <xdr:col>2</xdr:col>
      <xdr:colOff>361950</xdr:colOff>
      <xdr:row>13</xdr:row>
      <xdr:rowOff>47625</xdr:rowOff>
    </xdr:to>
    <xdr:pic>
      <xdr:nvPicPr>
        <xdr:cNvPr id="13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626110</xdr:colOff>
      <xdr:row>13</xdr:row>
      <xdr:rowOff>47625</xdr:rowOff>
    </xdr:to>
    <xdr:pic>
      <xdr:nvPicPr>
        <xdr:cNvPr id="13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827595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13</xdr:row>
      <xdr:rowOff>0</xdr:rowOff>
    </xdr:from>
    <xdr:to>
      <xdr:col>1</xdr:col>
      <xdr:colOff>607060</xdr:colOff>
      <xdr:row>13</xdr:row>
      <xdr:rowOff>47625</xdr:rowOff>
    </xdr:to>
    <xdr:pic>
      <xdr:nvPicPr>
        <xdr:cNvPr id="13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827595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13</xdr:row>
      <xdr:rowOff>0</xdr:rowOff>
    </xdr:from>
    <xdr:to>
      <xdr:col>1</xdr:col>
      <xdr:colOff>400050</xdr:colOff>
      <xdr:row>13</xdr:row>
      <xdr:rowOff>47625</xdr:rowOff>
    </xdr:to>
    <xdr:pic>
      <xdr:nvPicPr>
        <xdr:cNvPr id="13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13</xdr:row>
      <xdr:rowOff>0</xdr:rowOff>
    </xdr:from>
    <xdr:to>
      <xdr:col>1</xdr:col>
      <xdr:colOff>616585</xdr:colOff>
      <xdr:row>13</xdr:row>
      <xdr:rowOff>47625</xdr:rowOff>
    </xdr:to>
    <xdr:pic>
      <xdr:nvPicPr>
        <xdr:cNvPr id="13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827595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13</xdr:row>
      <xdr:rowOff>0</xdr:rowOff>
    </xdr:from>
    <xdr:to>
      <xdr:col>1</xdr:col>
      <xdr:colOff>361950</xdr:colOff>
      <xdr:row>13</xdr:row>
      <xdr:rowOff>47625</xdr:rowOff>
    </xdr:to>
    <xdr:pic>
      <xdr:nvPicPr>
        <xdr:cNvPr id="13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13</xdr:row>
      <xdr:rowOff>0</xdr:rowOff>
    </xdr:from>
    <xdr:to>
      <xdr:col>1</xdr:col>
      <xdr:colOff>626110</xdr:colOff>
      <xdr:row>13</xdr:row>
      <xdr:rowOff>47625</xdr:rowOff>
    </xdr:to>
    <xdr:pic>
      <xdr:nvPicPr>
        <xdr:cNvPr id="13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827595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13</xdr:row>
      <xdr:rowOff>0</xdr:rowOff>
    </xdr:from>
    <xdr:to>
      <xdr:col>2</xdr:col>
      <xdr:colOff>607060</xdr:colOff>
      <xdr:row>13</xdr:row>
      <xdr:rowOff>47625</xdr:rowOff>
    </xdr:to>
    <xdr:pic>
      <xdr:nvPicPr>
        <xdr:cNvPr id="13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827595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13</xdr:row>
      <xdr:rowOff>0</xdr:rowOff>
    </xdr:from>
    <xdr:to>
      <xdr:col>2</xdr:col>
      <xdr:colOff>400050</xdr:colOff>
      <xdr:row>13</xdr:row>
      <xdr:rowOff>47625</xdr:rowOff>
    </xdr:to>
    <xdr:pic>
      <xdr:nvPicPr>
        <xdr:cNvPr id="13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616585</xdr:colOff>
      <xdr:row>13</xdr:row>
      <xdr:rowOff>47625</xdr:rowOff>
    </xdr:to>
    <xdr:pic>
      <xdr:nvPicPr>
        <xdr:cNvPr id="13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827595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13</xdr:row>
      <xdr:rowOff>0</xdr:rowOff>
    </xdr:from>
    <xdr:to>
      <xdr:col>2</xdr:col>
      <xdr:colOff>361950</xdr:colOff>
      <xdr:row>13</xdr:row>
      <xdr:rowOff>47625</xdr:rowOff>
    </xdr:to>
    <xdr:pic>
      <xdr:nvPicPr>
        <xdr:cNvPr id="14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626110</xdr:colOff>
      <xdr:row>13</xdr:row>
      <xdr:rowOff>47625</xdr:rowOff>
    </xdr:to>
    <xdr:pic>
      <xdr:nvPicPr>
        <xdr:cNvPr id="14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827595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13</xdr:row>
      <xdr:rowOff>0</xdr:rowOff>
    </xdr:from>
    <xdr:to>
      <xdr:col>2</xdr:col>
      <xdr:colOff>607060</xdr:colOff>
      <xdr:row>13</xdr:row>
      <xdr:rowOff>47625</xdr:rowOff>
    </xdr:to>
    <xdr:pic>
      <xdr:nvPicPr>
        <xdr:cNvPr id="14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827595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13</xdr:row>
      <xdr:rowOff>0</xdr:rowOff>
    </xdr:from>
    <xdr:to>
      <xdr:col>2</xdr:col>
      <xdr:colOff>400050</xdr:colOff>
      <xdr:row>13</xdr:row>
      <xdr:rowOff>47625</xdr:rowOff>
    </xdr:to>
    <xdr:pic>
      <xdr:nvPicPr>
        <xdr:cNvPr id="14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616585</xdr:colOff>
      <xdr:row>13</xdr:row>
      <xdr:rowOff>47625</xdr:rowOff>
    </xdr:to>
    <xdr:pic>
      <xdr:nvPicPr>
        <xdr:cNvPr id="14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827595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13</xdr:row>
      <xdr:rowOff>0</xdr:rowOff>
    </xdr:from>
    <xdr:to>
      <xdr:col>2</xdr:col>
      <xdr:colOff>361950</xdr:colOff>
      <xdr:row>13</xdr:row>
      <xdr:rowOff>47625</xdr:rowOff>
    </xdr:to>
    <xdr:pic>
      <xdr:nvPicPr>
        <xdr:cNvPr id="14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827595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13</xdr:row>
      <xdr:rowOff>0</xdr:rowOff>
    </xdr:from>
    <xdr:to>
      <xdr:col>2</xdr:col>
      <xdr:colOff>626110</xdr:colOff>
      <xdr:row>13</xdr:row>
      <xdr:rowOff>47625</xdr:rowOff>
    </xdr:to>
    <xdr:pic>
      <xdr:nvPicPr>
        <xdr:cNvPr id="14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827595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15</xdr:row>
      <xdr:rowOff>0</xdr:rowOff>
    </xdr:from>
    <xdr:to>
      <xdr:col>2</xdr:col>
      <xdr:colOff>607060</xdr:colOff>
      <xdr:row>15</xdr:row>
      <xdr:rowOff>47625</xdr:rowOff>
    </xdr:to>
    <xdr:pic>
      <xdr:nvPicPr>
        <xdr:cNvPr id="14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995172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15</xdr:row>
      <xdr:rowOff>0</xdr:rowOff>
    </xdr:from>
    <xdr:to>
      <xdr:col>2</xdr:col>
      <xdr:colOff>400050</xdr:colOff>
      <xdr:row>15</xdr:row>
      <xdr:rowOff>47625</xdr:rowOff>
    </xdr:to>
    <xdr:pic>
      <xdr:nvPicPr>
        <xdr:cNvPr id="14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616585</xdr:colOff>
      <xdr:row>15</xdr:row>
      <xdr:rowOff>47625</xdr:rowOff>
    </xdr:to>
    <xdr:pic>
      <xdr:nvPicPr>
        <xdr:cNvPr id="14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995172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15</xdr:row>
      <xdr:rowOff>0</xdr:rowOff>
    </xdr:from>
    <xdr:to>
      <xdr:col>2</xdr:col>
      <xdr:colOff>361950</xdr:colOff>
      <xdr:row>15</xdr:row>
      <xdr:rowOff>47625</xdr:rowOff>
    </xdr:to>
    <xdr:pic>
      <xdr:nvPicPr>
        <xdr:cNvPr id="15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626110</xdr:colOff>
      <xdr:row>15</xdr:row>
      <xdr:rowOff>47625</xdr:rowOff>
    </xdr:to>
    <xdr:pic>
      <xdr:nvPicPr>
        <xdr:cNvPr id="15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995172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15</xdr:row>
      <xdr:rowOff>0</xdr:rowOff>
    </xdr:from>
    <xdr:to>
      <xdr:col>1</xdr:col>
      <xdr:colOff>607060</xdr:colOff>
      <xdr:row>15</xdr:row>
      <xdr:rowOff>47625</xdr:rowOff>
    </xdr:to>
    <xdr:pic>
      <xdr:nvPicPr>
        <xdr:cNvPr id="15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995172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15</xdr:row>
      <xdr:rowOff>0</xdr:rowOff>
    </xdr:from>
    <xdr:to>
      <xdr:col>1</xdr:col>
      <xdr:colOff>400050</xdr:colOff>
      <xdr:row>15</xdr:row>
      <xdr:rowOff>47625</xdr:rowOff>
    </xdr:to>
    <xdr:pic>
      <xdr:nvPicPr>
        <xdr:cNvPr id="15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15</xdr:row>
      <xdr:rowOff>0</xdr:rowOff>
    </xdr:from>
    <xdr:to>
      <xdr:col>1</xdr:col>
      <xdr:colOff>616585</xdr:colOff>
      <xdr:row>15</xdr:row>
      <xdr:rowOff>47625</xdr:rowOff>
    </xdr:to>
    <xdr:pic>
      <xdr:nvPicPr>
        <xdr:cNvPr id="15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995172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15</xdr:row>
      <xdr:rowOff>0</xdr:rowOff>
    </xdr:from>
    <xdr:to>
      <xdr:col>1</xdr:col>
      <xdr:colOff>361950</xdr:colOff>
      <xdr:row>15</xdr:row>
      <xdr:rowOff>47625</xdr:rowOff>
    </xdr:to>
    <xdr:pic>
      <xdr:nvPicPr>
        <xdr:cNvPr id="15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15</xdr:row>
      <xdr:rowOff>0</xdr:rowOff>
    </xdr:from>
    <xdr:to>
      <xdr:col>1</xdr:col>
      <xdr:colOff>626110</xdr:colOff>
      <xdr:row>15</xdr:row>
      <xdr:rowOff>47625</xdr:rowOff>
    </xdr:to>
    <xdr:pic>
      <xdr:nvPicPr>
        <xdr:cNvPr id="15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995172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15</xdr:row>
      <xdr:rowOff>0</xdr:rowOff>
    </xdr:from>
    <xdr:to>
      <xdr:col>2</xdr:col>
      <xdr:colOff>607060</xdr:colOff>
      <xdr:row>15</xdr:row>
      <xdr:rowOff>47625</xdr:rowOff>
    </xdr:to>
    <xdr:pic>
      <xdr:nvPicPr>
        <xdr:cNvPr id="15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995172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15</xdr:row>
      <xdr:rowOff>0</xdr:rowOff>
    </xdr:from>
    <xdr:to>
      <xdr:col>2</xdr:col>
      <xdr:colOff>400050</xdr:colOff>
      <xdr:row>15</xdr:row>
      <xdr:rowOff>47625</xdr:rowOff>
    </xdr:to>
    <xdr:pic>
      <xdr:nvPicPr>
        <xdr:cNvPr id="15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616585</xdr:colOff>
      <xdr:row>15</xdr:row>
      <xdr:rowOff>47625</xdr:rowOff>
    </xdr:to>
    <xdr:pic>
      <xdr:nvPicPr>
        <xdr:cNvPr id="15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995172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15</xdr:row>
      <xdr:rowOff>0</xdr:rowOff>
    </xdr:from>
    <xdr:to>
      <xdr:col>2</xdr:col>
      <xdr:colOff>361950</xdr:colOff>
      <xdr:row>15</xdr:row>
      <xdr:rowOff>47625</xdr:rowOff>
    </xdr:to>
    <xdr:pic>
      <xdr:nvPicPr>
        <xdr:cNvPr id="16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626110</xdr:colOff>
      <xdr:row>15</xdr:row>
      <xdr:rowOff>47625</xdr:rowOff>
    </xdr:to>
    <xdr:pic>
      <xdr:nvPicPr>
        <xdr:cNvPr id="16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995172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15</xdr:row>
      <xdr:rowOff>0</xdr:rowOff>
    </xdr:from>
    <xdr:to>
      <xdr:col>2</xdr:col>
      <xdr:colOff>607060</xdr:colOff>
      <xdr:row>15</xdr:row>
      <xdr:rowOff>47625</xdr:rowOff>
    </xdr:to>
    <xdr:pic>
      <xdr:nvPicPr>
        <xdr:cNvPr id="16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995172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15</xdr:row>
      <xdr:rowOff>0</xdr:rowOff>
    </xdr:from>
    <xdr:to>
      <xdr:col>2</xdr:col>
      <xdr:colOff>400050</xdr:colOff>
      <xdr:row>15</xdr:row>
      <xdr:rowOff>47625</xdr:rowOff>
    </xdr:to>
    <xdr:pic>
      <xdr:nvPicPr>
        <xdr:cNvPr id="16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616585</xdr:colOff>
      <xdr:row>15</xdr:row>
      <xdr:rowOff>47625</xdr:rowOff>
    </xdr:to>
    <xdr:pic>
      <xdr:nvPicPr>
        <xdr:cNvPr id="16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995172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15</xdr:row>
      <xdr:rowOff>0</xdr:rowOff>
    </xdr:from>
    <xdr:to>
      <xdr:col>2</xdr:col>
      <xdr:colOff>361950</xdr:colOff>
      <xdr:row>15</xdr:row>
      <xdr:rowOff>47625</xdr:rowOff>
    </xdr:to>
    <xdr:pic>
      <xdr:nvPicPr>
        <xdr:cNvPr id="16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626110</xdr:colOff>
      <xdr:row>15</xdr:row>
      <xdr:rowOff>47625</xdr:rowOff>
    </xdr:to>
    <xdr:pic>
      <xdr:nvPicPr>
        <xdr:cNvPr id="16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995172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15</xdr:row>
      <xdr:rowOff>0</xdr:rowOff>
    </xdr:from>
    <xdr:to>
      <xdr:col>1</xdr:col>
      <xdr:colOff>607060</xdr:colOff>
      <xdr:row>15</xdr:row>
      <xdr:rowOff>47625</xdr:rowOff>
    </xdr:to>
    <xdr:pic>
      <xdr:nvPicPr>
        <xdr:cNvPr id="16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995172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15</xdr:row>
      <xdr:rowOff>0</xdr:rowOff>
    </xdr:from>
    <xdr:to>
      <xdr:col>1</xdr:col>
      <xdr:colOff>400050</xdr:colOff>
      <xdr:row>15</xdr:row>
      <xdr:rowOff>47625</xdr:rowOff>
    </xdr:to>
    <xdr:pic>
      <xdr:nvPicPr>
        <xdr:cNvPr id="16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15</xdr:row>
      <xdr:rowOff>0</xdr:rowOff>
    </xdr:from>
    <xdr:to>
      <xdr:col>1</xdr:col>
      <xdr:colOff>616585</xdr:colOff>
      <xdr:row>15</xdr:row>
      <xdr:rowOff>47625</xdr:rowOff>
    </xdr:to>
    <xdr:pic>
      <xdr:nvPicPr>
        <xdr:cNvPr id="16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995172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15</xdr:row>
      <xdr:rowOff>0</xdr:rowOff>
    </xdr:from>
    <xdr:to>
      <xdr:col>1</xdr:col>
      <xdr:colOff>361950</xdr:colOff>
      <xdr:row>15</xdr:row>
      <xdr:rowOff>47625</xdr:rowOff>
    </xdr:to>
    <xdr:pic>
      <xdr:nvPicPr>
        <xdr:cNvPr id="17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15</xdr:row>
      <xdr:rowOff>0</xdr:rowOff>
    </xdr:from>
    <xdr:to>
      <xdr:col>1</xdr:col>
      <xdr:colOff>626110</xdr:colOff>
      <xdr:row>15</xdr:row>
      <xdr:rowOff>47625</xdr:rowOff>
    </xdr:to>
    <xdr:pic>
      <xdr:nvPicPr>
        <xdr:cNvPr id="17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995172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15</xdr:row>
      <xdr:rowOff>0</xdr:rowOff>
    </xdr:from>
    <xdr:to>
      <xdr:col>2</xdr:col>
      <xdr:colOff>607060</xdr:colOff>
      <xdr:row>15</xdr:row>
      <xdr:rowOff>47625</xdr:rowOff>
    </xdr:to>
    <xdr:pic>
      <xdr:nvPicPr>
        <xdr:cNvPr id="17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995172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15</xdr:row>
      <xdr:rowOff>0</xdr:rowOff>
    </xdr:from>
    <xdr:to>
      <xdr:col>2</xdr:col>
      <xdr:colOff>400050</xdr:colOff>
      <xdr:row>15</xdr:row>
      <xdr:rowOff>47625</xdr:rowOff>
    </xdr:to>
    <xdr:pic>
      <xdr:nvPicPr>
        <xdr:cNvPr id="17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616585</xdr:colOff>
      <xdr:row>15</xdr:row>
      <xdr:rowOff>47625</xdr:rowOff>
    </xdr:to>
    <xdr:pic>
      <xdr:nvPicPr>
        <xdr:cNvPr id="17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995172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15</xdr:row>
      <xdr:rowOff>0</xdr:rowOff>
    </xdr:from>
    <xdr:to>
      <xdr:col>2</xdr:col>
      <xdr:colOff>361950</xdr:colOff>
      <xdr:row>15</xdr:row>
      <xdr:rowOff>47625</xdr:rowOff>
    </xdr:to>
    <xdr:pic>
      <xdr:nvPicPr>
        <xdr:cNvPr id="17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626110</xdr:colOff>
      <xdr:row>15</xdr:row>
      <xdr:rowOff>47625</xdr:rowOff>
    </xdr:to>
    <xdr:pic>
      <xdr:nvPicPr>
        <xdr:cNvPr id="17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995172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15</xdr:row>
      <xdr:rowOff>0</xdr:rowOff>
    </xdr:from>
    <xdr:to>
      <xdr:col>2</xdr:col>
      <xdr:colOff>607060</xdr:colOff>
      <xdr:row>15</xdr:row>
      <xdr:rowOff>47625</xdr:rowOff>
    </xdr:to>
    <xdr:pic>
      <xdr:nvPicPr>
        <xdr:cNvPr id="17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995172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15</xdr:row>
      <xdr:rowOff>0</xdr:rowOff>
    </xdr:from>
    <xdr:to>
      <xdr:col>2</xdr:col>
      <xdr:colOff>400050</xdr:colOff>
      <xdr:row>15</xdr:row>
      <xdr:rowOff>47625</xdr:rowOff>
    </xdr:to>
    <xdr:pic>
      <xdr:nvPicPr>
        <xdr:cNvPr id="17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616585</xdr:colOff>
      <xdr:row>15</xdr:row>
      <xdr:rowOff>47625</xdr:rowOff>
    </xdr:to>
    <xdr:pic>
      <xdr:nvPicPr>
        <xdr:cNvPr id="17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995172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15</xdr:row>
      <xdr:rowOff>0</xdr:rowOff>
    </xdr:from>
    <xdr:to>
      <xdr:col>2</xdr:col>
      <xdr:colOff>361950</xdr:colOff>
      <xdr:row>15</xdr:row>
      <xdr:rowOff>47625</xdr:rowOff>
    </xdr:to>
    <xdr:pic>
      <xdr:nvPicPr>
        <xdr:cNvPr id="18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995172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15</xdr:row>
      <xdr:rowOff>0</xdr:rowOff>
    </xdr:from>
    <xdr:to>
      <xdr:col>2</xdr:col>
      <xdr:colOff>626110</xdr:colOff>
      <xdr:row>15</xdr:row>
      <xdr:rowOff>47625</xdr:rowOff>
    </xdr:to>
    <xdr:pic>
      <xdr:nvPicPr>
        <xdr:cNvPr id="18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995172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18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18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18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18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18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17</xdr:row>
      <xdr:rowOff>0</xdr:rowOff>
    </xdr:from>
    <xdr:to>
      <xdr:col>1</xdr:col>
      <xdr:colOff>607060</xdr:colOff>
      <xdr:row>17</xdr:row>
      <xdr:rowOff>47625</xdr:rowOff>
    </xdr:to>
    <xdr:pic>
      <xdr:nvPicPr>
        <xdr:cNvPr id="18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17</xdr:row>
      <xdr:rowOff>0</xdr:rowOff>
    </xdr:from>
    <xdr:to>
      <xdr:col>1</xdr:col>
      <xdr:colOff>400050</xdr:colOff>
      <xdr:row>17</xdr:row>
      <xdr:rowOff>47625</xdr:rowOff>
    </xdr:to>
    <xdr:pic>
      <xdr:nvPicPr>
        <xdr:cNvPr id="18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17</xdr:row>
      <xdr:rowOff>0</xdr:rowOff>
    </xdr:from>
    <xdr:to>
      <xdr:col>1</xdr:col>
      <xdr:colOff>616585</xdr:colOff>
      <xdr:row>17</xdr:row>
      <xdr:rowOff>47625</xdr:rowOff>
    </xdr:to>
    <xdr:pic>
      <xdr:nvPicPr>
        <xdr:cNvPr id="18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17</xdr:row>
      <xdr:rowOff>0</xdr:rowOff>
    </xdr:from>
    <xdr:to>
      <xdr:col>1</xdr:col>
      <xdr:colOff>361950</xdr:colOff>
      <xdr:row>17</xdr:row>
      <xdr:rowOff>47625</xdr:rowOff>
    </xdr:to>
    <xdr:pic>
      <xdr:nvPicPr>
        <xdr:cNvPr id="19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17</xdr:row>
      <xdr:rowOff>0</xdr:rowOff>
    </xdr:from>
    <xdr:to>
      <xdr:col>1</xdr:col>
      <xdr:colOff>626110</xdr:colOff>
      <xdr:row>17</xdr:row>
      <xdr:rowOff>47625</xdr:rowOff>
    </xdr:to>
    <xdr:pic>
      <xdr:nvPicPr>
        <xdr:cNvPr id="19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19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19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19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19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19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19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19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19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20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20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17</xdr:row>
      <xdr:rowOff>0</xdr:rowOff>
    </xdr:from>
    <xdr:to>
      <xdr:col>1</xdr:col>
      <xdr:colOff>607060</xdr:colOff>
      <xdr:row>17</xdr:row>
      <xdr:rowOff>47625</xdr:rowOff>
    </xdr:to>
    <xdr:pic>
      <xdr:nvPicPr>
        <xdr:cNvPr id="20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17</xdr:row>
      <xdr:rowOff>0</xdr:rowOff>
    </xdr:from>
    <xdr:to>
      <xdr:col>1</xdr:col>
      <xdr:colOff>400050</xdr:colOff>
      <xdr:row>17</xdr:row>
      <xdr:rowOff>47625</xdr:rowOff>
    </xdr:to>
    <xdr:pic>
      <xdr:nvPicPr>
        <xdr:cNvPr id="20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17</xdr:row>
      <xdr:rowOff>0</xdr:rowOff>
    </xdr:from>
    <xdr:to>
      <xdr:col>1</xdr:col>
      <xdr:colOff>616585</xdr:colOff>
      <xdr:row>17</xdr:row>
      <xdr:rowOff>47625</xdr:rowOff>
    </xdr:to>
    <xdr:pic>
      <xdr:nvPicPr>
        <xdr:cNvPr id="20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17</xdr:row>
      <xdr:rowOff>0</xdr:rowOff>
    </xdr:from>
    <xdr:to>
      <xdr:col>1</xdr:col>
      <xdr:colOff>361950</xdr:colOff>
      <xdr:row>17</xdr:row>
      <xdr:rowOff>47625</xdr:rowOff>
    </xdr:to>
    <xdr:pic>
      <xdr:nvPicPr>
        <xdr:cNvPr id="21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17</xdr:row>
      <xdr:rowOff>0</xdr:rowOff>
    </xdr:from>
    <xdr:to>
      <xdr:col>1</xdr:col>
      <xdr:colOff>626110</xdr:colOff>
      <xdr:row>17</xdr:row>
      <xdr:rowOff>47625</xdr:rowOff>
    </xdr:to>
    <xdr:pic>
      <xdr:nvPicPr>
        <xdr:cNvPr id="21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21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21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21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22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22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22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22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22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22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22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22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22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22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23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23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17</xdr:row>
      <xdr:rowOff>0</xdr:rowOff>
    </xdr:from>
    <xdr:to>
      <xdr:col>1</xdr:col>
      <xdr:colOff>607060</xdr:colOff>
      <xdr:row>17</xdr:row>
      <xdr:rowOff>47625</xdr:rowOff>
    </xdr:to>
    <xdr:pic>
      <xdr:nvPicPr>
        <xdr:cNvPr id="23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17</xdr:row>
      <xdr:rowOff>0</xdr:rowOff>
    </xdr:from>
    <xdr:to>
      <xdr:col>1</xdr:col>
      <xdr:colOff>400050</xdr:colOff>
      <xdr:row>17</xdr:row>
      <xdr:rowOff>47625</xdr:rowOff>
    </xdr:to>
    <xdr:pic>
      <xdr:nvPicPr>
        <xdr:cNvPr id="23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17</xdr:row>
      <xdr:rowOff>0</xdr:rowOff>
    </xdr:from>
    <xdr:to>
      <xdr:col>1</xdr:col>
      <xdr:colOff>616585</xdr:colOff>
      <xdr:row>17</xdr:row>
      <xdr:rowOff>47625</xdr:rowOff>
    </xdr:to>
    <xdr:pic>
      <xdr:nvPicPr>
        <xdr:cNvPr id="23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17</xdr:row>
      <xdr:rowOff>0</xdr:rowOff>
    </xdr:from>
    <xdr:to>
      <xdr:col>1</xdr:col>
      <xdr:colOff>361950</xdr:colOff>
      <xdr:row>17</xdr:row>
      <xdr:rowOff>47625</xdr:rowOff>
    </xdr:to>
    <xdr:pic>
      <xdr:nvPicPr>
        <xdr:cNvPr id="24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17</xdr:row>
      <xdr:rowOff>0</xdr:rowOff>
    </xdr:from>
    <xdr:to>
      <xdr:col>1</xdr:col>
      <xdr:colOff>626110</xdr:colOff>
      <xdr:row>17</xdr:row>
      <xdr:rowOff>47625</xdr:rowOff>
    </xdr:to>
    <xdr:pic>
      <xdr:nvPicPr>
        <xdr:cNvPr id="24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24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24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24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24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24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24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24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24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25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25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17</xdr:row>
      <xdr:rowOff>0</xdr:rowOff>
    </xdr:from>
    <xdr:to>
      <xdr:col>1</xdr:col>
      <xdr:colOff>607060</xdr:colOff>
      <xdr:row>17</xdr:row>
      <xdr:rowOff>47625</xdr:rowOff>
    </xdr:to>
    <xdr:pic>
      <xdr:nvPicPr>
        <xdr:cNvPr id="25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17</xdr:row>
      <xdr:rowOff>0</xdr:rowOff>
    </xdr:from>
    <xdr:to>
      <xdr:col>1</xdr:col>
      <xdr:colOff>400050</xdr:colOff>
      <xdr:row>17</xdr:row>
      <xdr:rowOff>47625</xdr:rowOff>
    </xdr:to>
    <xdr:pic>
      <xdr:nvPicPr>
        <xdr:cNvPr id="25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17</xdr:row>
      <xdr:rowOff>0</xdr:rowOff>
    </xdr:from>
    <xdr:to>
      <xdr:col>1</xdr:col>
      <xdr:colOff>616585</xdr:colOff>
      <xdr:row>17</xdr:row>
      <xdr:rowOff>47625</xdr:rowOff>
    </xdr:to>
    <xdr:pic>
      <xdr:nvPicPr>
        <xdr:cNvPr id="25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17</xdr:row>
      <xdr:rowOff>0</xdr:rowOff>
    </xdr:from>
    <xdr:to>
      <xdr:col>1</xdr:col>
      <xdr:colOff>361950</xdr:colOff>
      <xdr:row>17</xdr:row>
      <xdr:rowOff>47625</xdr:rowOff>
    </xdr:to>
    <xdr:pic>
      <xdr:nvPicPr>
        <xdr:cNvPr id="25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17</xdr:row>
      <xdr:rowOff>0</xdr:rowOff>
    </xdr:from>
    <xdr:to>
      <xdr:col>1</xdr:col>
      <xdr:colOff>626110</xdr:colOff>
      <xdr:row>17</xdr:row>
      <xdr:rowOff>47625</xdr:rowOff>
    </xdr:to>
    <xdr:pic>
      <xdr:nvPicPr>
        <xdr:cNvPr id="25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25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25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25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26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26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17</xdr:row>
      <xdr:rowOff>0</xdr:rowOff>
    </xdr:from>
    <xdr:to>
      <xdr:col>2</xdr:col>
      <xdr:colOff>607060</xdr:colOff>
      <xdr:row>17</xdr:row>
      <xdr:rowOff>47625</xdr:rowOff>
    </xdr:to>
    <xdr:pic>
      <xdr:nvPicPr>
        <xdr:cNvPr id="26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1563985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17</xdr:row>
      <xdr:rowOff>0</xdr:rowOff>
    </xdr:from>
    <xdr:to>
      <xdr:col>2</xdr:col>
      <xdr:colOff>400050</xdr:colOff>
      <xdr:row>17</xdr:row>
      <xdr:rowOff>47625</xdr:rowOff>
    </xdr:to>
    <xdr:pic>
      <xdr:nvPicPr>
        <xdr:cNvPr id="26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616585</xdr:colOff>
      <xdr:row>17</xdr:row>
      <xdr:rowOff>47625</xdr:rowOff>
    </xdr:to>
    <xdr:pic>
      <xdr:nvPicPr>
        <xdr:cNvPr id="26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1563985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17</xdr:row>
      <xdr:rowOff>0</xdr:rowOff>
    </xdr:from>
    <xdr:to>
      <xdr:col>2</xdr:col>
      <xdr:colOff>361950</xdr:colOff>
      <xdr:row>17</xdr:row>
      <xdr:rowOff>47625</xdr:rowOff>
    </xdr:to>
    <xdr:pic>
      <xdr:nvPicPr>
        <xdr:cNvPr id="27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1563985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0</xdr:rowOff>
    </xdr:from>
    <xdr:to>
      <xdr:col>2</xdr:col>
      <xdr:colOff>626110</xdr:colOff>
      <xdr:row>17</xdr:row>
      <xdr:rowOff>47625</xdr:rowOff>
    </xdr:to>
    <xdr:pic>
      <xdr:nvPicPr>
        <xdr:cNvPr id="27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1563985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19</xdr:row>
      <xdr:rowOff>0</xdr:rowOff>
    </xdr:from>
    <xdr:to>
      <xdr:col>2</xdr:col>
      <xdr:colOff>607060</xdr:colOff>
      <xdr:row>19</xdr:row>
      <xdr:rowOff>47625</xdr:rowOff>
    </xdr:to>
    <xdr:pic>
      <xdr:nvPicPr>
        <xdr:cNvPr id="27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358265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19</xdr:row>
      <xdr:rowOff>0</xdr:rowOff>
    </xdr:from>
    <xdr:to>
      <xdr:col>2</xdr:col>
      <xdr:colOff>400050</xdr:colOff>
      <xdr:row>19</xdr:row>
      <xdr:rowOff>47625</xdr:rowOff>
    </xdr:to>
    <xdr:pic>
      <xdr:nvPicPr>
        <xdr:cNvPr id="27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616585</xdr:colOff>
      <xdr:row>19</xdr:row>
      <xdr:rowOff>47625</xdr:rowOff>
    </xdr:to>
    <xdr:pic>
      <xdr:nvPicPr>
        <xdr:cNvPr id="27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358265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19</xdr:row>
      <xdr:rowOff>0</xdr:rowOff>
    </xdr:from>
    <xdr:to>
      <xdr:col>2</xdr:col>
      <xdr:colOff>361950</xdr:colOff>
      <xdr:row>19</xdr:row>
      <xdr:rowOff>47625</xdr:rowOff>
    </xdr:to>
    <xdr:pic>
      <xdr:nvPicPr>
        <xdr:cNvPr id="28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626110</xdr:colOff>
      <xdr:row>19</xdr:row>
      <xdr:rowOff>47625</xdr:rowOff>
    </xdr:to>
    <xdr:pic>
      <xdr:nvPicPr>
        <xdr:cNvPr id="28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358265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19</xdr:row>
      <xdr:rowOff>0</xdr:rowOff>
    </xdr:from>
    <xdr:to>
      <xdr:col>1</xdr:col>
      <xdr:colOff>607060</xdr:colOff>
      <xdr:row>19</xdr:row>
      <xdr:rowOff>47625</xdr:rowOff>
    </xdr:to>
    <xdr:pic>
      <xdr:nvPicPr>
        <xdr:cNvPr id="28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1358265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19</xdr:row>
      <xdr:rowOff>0</xdr:rowOff>
    </xdr:from>
    <xdr:to>
      <xdr:col>1</xdr:col>
      <xdr:colOff>400050</xdr:colOff>
      <xdr:row>19</xdr:row>
      <xdr:rowOff>47625</xdr:rowOff>
    </xdr:to>
    <xdr:pic>
      <xdr:nvPicPr>
        <xdr:cNvPr id="28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19</xdr:row>
      <xdr:rowOff>0</xdr:rowOff>
    </xdr:from>
    <xdr:to>
      <xdr:col>1</xdr:col>
      <xdr:colOff>616585</xdr:colOff>
      <xdr:row>19</xdr:row>
      <xdr:rowOff>47625</xdr:rowOff>
    </xdr:to>
    <xdr:pic>
      <xdr:nvPicPr>
        <xdr:cNvPr id="28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1358265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19</xdr:row>
      <xdr:rowOff>0</xdr:rowOff>
    </xdr:from>
    <xdr:to>
      <xdr:col>1</xdr:col>
      <xdr:colOff>361950</xdr:colOff>
      <xdr:row>19</xdr:row>
      <xdr:rowOff>47625</xdr:rowOff>
    </xdr:to>
    <xdr:pic>
      <xdr:nvPicPr>
        <xdr:cNvPr id="28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19</xdr:row>
      <xdr:rowOff>0</xdr:rowOff>
    </xdr:from>
    <xdr:to>
      <xdr:col>1</xdr:col>
      <xdr:colOff>626110</xdr:colOff>
      <xdr:row>19</xdr:row>
      <xdr:rowOff>47625</xdr:rowOff>
    </xdr:to>
    <xdr:pic>
      <xdr:nvPicPr>
        <xdr:cNvPr id="28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1358265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19</xdr:row>
      <xdr:rowOff>0</xdr:rowOff>
    </xdr:from>
    <xdr:to>
      <xdr:col>2</xdr:col>
      <xdr:colOff>607060</xdr:colOff>
      <xdr:row>19</xdr:row>
      <xdr:rowOff>47625</xdr:rowOff>
    </xdr:to>
    <xdr:pic>
      <xdr:nvPicPr>
        <xdr:cNvPr id="28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358265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19</xdr:row>
      <xdr:rowOff>0</xdr:rowOff>
    </xdr:from>
    <xdr:to>
      <xdr:col>2</xdr:col>
      <xdr:colOff>400050</xdr:colOff>
      <xdr:row>19</xdr:row>
      <xdr:rowOff>47625</xdr:rowOff>
    </xdr:to>
    <xdr:pic>
      <xdr:nvPicPr>
        <xdr:cNvPr id="28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616585</xdr:colOff>
      <xdr:row>19</xdr:row>
      <xdr:rowOff>47625</xdr:rowOff>
    </xdr:to>
    <xdr:pic>
      <xdr:nvPicPr>
        <xdr:cNvPr id="28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358265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19</xdr:row>
      <xdr:rowOff>0</xdr:rowOff>
    </xdr:from>
    <xdr:to>
      <xdr:col>2</xdr:col>
      <xdr:colOff>361950</xdr:colOff>
      <xdr:row>19</xdr:row>
      <xdr:rowOff>47625</xdr:rowOff>
    </xdr:to>
    <xdr:pic>
      <xdr:nvPicPr>
        <xdr:cNvPr id="29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626110</xdr:colOff>
      <xdr:row>19</xdr:row>
      <xdr:rowOff>47625</xdr:rowOff>
    </xdr:to>
    <xdr:pic>
      <xdr:nvPicPr>
        <xdr:cNvPr id="29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358265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19</xdr:row>
      <xdr:rowOff>0</xdr:rowOff>
    </xdr:from>
    <xdr:to>
      <xdr:col>2</xdr:col>
      <xdr:colOff>607060</xdr:colOff>
      <xdr:row>19</xdr:row>
      <xdr:rowOff>47625</xdr:rowOff>
    </xdr:to>
    <xdr:pic>
      <xdr:nvPicPr>
        <xdr:cNvPr id="29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358265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19</xdr:row>
      <xdr:rowOff>0</xdr:rowOff>
    </xdr:from>
    <xdr:to>
      <xdr:col>2</xdr:col>
      <xdr:colOff>400050</xdr:colOff>
      <xdr:row>19</xdr:row>
      <xdr:rowOff>47625</xdr:rowOff>
    </xdr:to>
    <xdr:pic>
      <xdr:nvPicPr>
        <xdr:cNvPr id="29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616585</xdr:colOff>
      <xdr:row>19</xdr:row>
      <xdr:rowOff>47625</xdr:rowOff>
    </xdr:to>
    <xdr:pic>
      <xdr:nvPicPr>
        <xdr:cNvPr id="29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358265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19</xdr:row>
      <xdr:rowOff>0</xdr:rowOff>
    </xdr:from>
    <xdr:to>
      <xdr:col>2</xdr:col>
      <xdr:colOff>361950</xdr:colOff>
      <xdr:row>19</xdr:row>
      <xdr:rowOff>47625</xdr:rowOff>
    </xdr:to>
    <xdr:pic>
      <xdr:nvPicPr>
        <xdr:cNvPr id="29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626110</xdr:colOff>
      <xdr:row>19</xdr:row>
      <xdr:rowOff>47625</xdr:rowOff>
    </xdr:to>
    <xdr:pic>
      <xdr:nvPicPr>
        <xdr:cNvPr id="29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358265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295275</xdr:colOff>
      <xdr:row>19</xdr:row>
      <xdr:rowOff>0</xdr:rowOff>
    </xdr:from>
    <xdr:to>
      <xdr:col>1</xdr:col>
      <xdr:colOff>607060</xdr:colOff>
      <xdr:row>19</xdr:row>
      <xdr:rowOff>47625</xdr:rowOff>
    </xdr:to>
    <xdr:pic>
      <xdr:nvPicPr>
        <xdr:cNvPr id="29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2061845" y="1358265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19</xdr:row>
      <xdr:rowOff>0</xdr:rowOff>
    </xdr:from>
    <xdr:to>
      <xdr:col>1</xdr:col>
      <xdr:colOff>400050</xdr:colOff>
      <xdr:row>19</xdr:row>
      <xdr:rowOff>47625</xdr:rowOff>
    </xdr:to>
    <xdr:pic>
      <xdr:nvPicPr>
        <xdr:cNvPr id="29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8522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19</xdr:row>
      <xdr:rowOff>0</xdr:rowOff>
    </xdr:from>
    <xdr:to>
      <xdr:col>1</xdr:col>
      <xdr:colOff>616585</xdr:colOff>
      <xdr:row>19</xdr:row>
      <xdr:rowOff>47625</xdr:rowOff>
    </xdr:to>
    <xdr:pic>
      <xdr:nvPicPr>
        <xdr:cNvPr id="29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2052320" y="1358265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47625</xdr:colOff>
      <xdr:row>19</xdr:row>
      <xdr:rowOff>0</xdr:rowOff>
    </xdr:from>
    <xdr:to>
      <xdr:col>1</xdr:col>
      <xdr:colOff>361950</xdr:colOff>
      <xdr:row>19</xdr:row>
      <xdr:rowOff>47625</xdr:rowOff>
    </xdr:to>
    <xdr:pic>
      <xdr:nvPicPr>
        <xdr:cNvPr id="30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8141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19</xdr:row>
      <xdr:rowOff>0</xdr:rowOff>
    </xdr:from>
    <xdr:to>
      <xdr:col>1</xdr:col>
      <xdr:colOff>626110</xdr:colOff>
      <xdr:row>19</xdr:row>
      <xdr:rowOff>47625</xdr:rowOff>
    </xdr:to>
    <xdr:pic>
      <xdr:nvPicPr>
        <xdr:cNvPr id="30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2052320" y="1358265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19</xdr:row>
      <xdr:rowOff>0</xdr:rowOff>
    </xdr:from>
    <xdr:to>
      <xdr:col>2</xdr:col>
      <xdr:colOff>607060</xdr:colOff>
      <xdr:row>19</xdr:row>
      <xdr:rowOff>47625</xdr:rowOff>
    </xdr:to>
    <xdr:pic>
      <xdr:nvPicPr>
        <xdr:cNvPr id="302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358265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19</xdr:row>
      <xdr:rowOff>0</xdr:rowOff>
    </xdr:from>
    <xdr:to>
      <xdr:col>2</xdr:col>
      <xdr:colOff>400050</xdr:colOff>
      <xdr:row>19</xdr:row>
      <xdr:rowOff>47625</xdr:rowOff>
    </xdr:to>
    <xdr:pic>
      <xdr:nvPicPr>
        <xdr:cNvPr id="303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616585</xdr:colOff>
      <xdr:row>19</xdr:row>
      <xdr:rowOff>47625</xdr:rowOff>
    </xdr:to>
    <xdr:pic>
      <xdr:nvPicPr>
        <xdr:cNvPr id="304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358265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19</xdr:row>
      <xdr:rowOff>0</xdr:rowOff>
    </xdr:from>
    <xdr:to>
      <xdr:col>2</xdr:col>
      <xdr:colOff>361950</xdr:colOff>
      <xdr:row>19</xdr:row>
      <xdr:rowOff>47625</xdr:rowOff>
    </xdr:to>
    <xdr:pic>
      <xdr:nvPicPr>
        <xdr:cNvPr id="305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626110</xdr:colOff>
      <xdr:row>19</xdr:row>
      <xdr:rowOff>47625</xdr:rowOff>
    </xdr:to>
    <xdr:pic>
      <xdr:nvPicPr>
        <xdr:cNvPr id="306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358265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19</xdr:row>
      <xdr:rowOff>0</xdr:rowOff>
    </xdr:from>
    <xdr:to>
      <xdr:col>2</xdr:col>
      <xdr:colOff>607060</xdr:colOff>
      <xdr:row>19</xdr:row>
      <xdr:rowOff>47625</xdr:rowOff>
    </xdr:to>
    <xdr:pic>
      <xdr:nvPicPr>
        <xdr:cNvPr id="307" name="TextBox 1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433445" y="13582650"/>
          <a:ext cx="31178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19</xdr:row>
      <xdr:rowOff>0</xdr:rowOff>
    </xdr:from>
    <xdr:to>
      <xdr:col>2</xdr:col>
      <xdr:colOff>400050</xdr:colOff>
      <xdr:row>19</xdr:row>
      <xdr:rowOff>47625</xdr:rowOff>
    </xdr:to>
    <xdr:pic>
      <xdr:nvPicPr>
        <xdr:cNvPr id="308" name="图片 408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32238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616585</xdr:colOff>
      <xdr:row>19</xdr:row>
      <xdr:rowOff>47625</xdr:rowOff>
    </xdr:to>
    <xdr:pic>
      <xdr:nvPicPr>
        <xdr:cNvPr id="309" name="图片 410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3423920" y="13582650"/>
          <a:ext cx="33083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47625</xdr:colOff>
      <xdr:row>19</xdr:row>
      <xdr:rowOff>0</xdr:rowOff>
    </xdr:from>
    <xdr:to>
      <xdr:col>2</xdr:col>
      <xdr:colOff>361950</xdr:colOff>
      <xdr:row>19</xdr:row>
      <xdr:rowOff>47625</xdr:rowOff>
    </xdr:to>
    <xdr:pic>
      <xdr:nvPicPr>
        <xdr:cNvPr id="310" name="图片 412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3185795" y="13582650"/>
          <a:ext cx="3143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19</xdr:row>
      <xdr:rowOff>0</xdr:rowOff>
    </xdr:from>
    <xdr:to>
      <xdr:col>2</xdr:col>
      <xdr:colOff>626110</xdr:colOff>
      <xdr:row>19</xdr:row>
      <xdr:rowOff>47625</xdr:rowOff>
    </xdr:to>
    <xdr:pic>
      <xdr:nvPicPr>
        <xdr:cNvPr id="311" name="图片 434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3423920" y="13582650"/>
          <a:ext cx="340360" cy="47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/Volumes/&#21016;&#35878;/2026.2.3&#30707;&#21306;&#38271;&#35843;&#24230;&#20105;&#19978;&#24773;&#20917;&#27719;&#25253;&#36164;&#26009;/&#28041;&#20892;&#36164;&#37329;/home/user/.cache/.fr-95A6fi/&#28041;&#20892;&#36164;&#37329;&#24449;&#27714;&#24847;&#35265;/e/&#21016;&#20255;&#20892;&#19994;&#31185;/2024&#24180;/2024&#24180;&#28041;&#20892;&#25972;&#21512;&#36164;&#26009;/2024&#24180;&#39033;&#30446;&#24211;/2023.12.14%20&#31532;&#20843;&#27425;&#25913;/221&#38468;&#20214;2-8%20%20%20&#30707;&#26609;&#21439;2024&#24180;&#24041;&#22266;&#33073;&#36139;&#25915;&#22362;&#25104;&#26524;&#21644;&#20065;&#26449;&#25391;&#20852;&#39033;&#30446;&#24211;&#22791;&#26696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附表2 项目库备案表 (振兴局)"/>
      <sheetName val="附表3  项目库备案表 (农业农村委)"/>
      <sheetName val="附表4  项目库备案表 (民宗委)"/>
      <sheetName val="附表5  项目库备案表 (县水利局)"/>
      <sheetName val="附表6  项目库备案表 (发改委)"/>
      <sheetName val="附表7  项目库备案表 (县城管局) "/>
      <sheetName val="附表8  项目库备案表 (林业局)"/>
      <sheetName val="勿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55" zoomScaleNormal="55" workbookViewId="0">
      <selection activeCell="L31" sqref="L31"/>
    </sheetView>
  </sheetViews>
  <sheetFormatPr defaultColWidth="9" defaultRowHeight="14.25"/>
  <cols>
    <col min="1" max="1" width="23.1833333333333" style="50" customWidth="1"/>
    <col min="2" max="2" width="18" style="50" customWidth="1"/>
    <col min="3" max="3" width="24.25" style="50" customWidth="1"/>
    <col min="4" max="5" width="16.25" style="50" customWidth="1"/>
    <col min="6" max="6" width="14.5" style="51" customWidth="1"/>
    <col min="7" max="7" width="14.75" style="51" customWidth="1"/>
    <col min="8" max="8" width="15.25" style="51" customWidth="1"/>
    <col min="9" max="9" width="57.2666666666667" style="52" customWidth="1"/>
    <col min="10" max="10" width="46.3583333333333" style="52" customWidth="1"/>
    <col min="11" max="11" width="15.45" style="50" customWidth="1"/>
    <col min="12" max="12" width="17.725" style="50" customWidth="1"/>
    <col min="13" max="13" width="11.125" style="50" customWidth="1"/>
    <col min="14" max="14" width="57" style="53" hidden="1" customWidth="1"/>
    <col min="15" max="16384" width="9" style="41"/>
  </cols>
  <sheetData>
    <row r="1" ht="50" customHeight="1" spans="1:14">
      <c r="A1" s="54" t="s">
        <v>0</v>
      </c>
    </row>
    <row r="2" s="41" customFormat="1" ht="36.75" spans="1:14">
      <c r="A2" s="55" t="s">
        <v>1</v>
      </c>
      <c r="B2" s="56"/>
      <c r="C2" s="56"/>
      <c r="D2" s="56"/>
      <c r="E2" s="56"/>
      <c r="F2" s="57"/>
      <c r="G2" s="57"/>
      <c r="H2" s="57"/>
      <c r="I2" s="58"/>
      <c r="J2" s="58"/>
      <c r="K2" s="56"/>
      <c r="L2" s="56"/>
      <c r="M2" s="56"/>
      <c r="N2" s="59"/>
    </row>
    <row r="3" s="41" customFormat="1" ht="32.1" customHeight="1" spans="1:14">
      <c r="A3" s="60" t="s">
        <v>2</v>
      </c>
      <c r="B3" s="60"/>
      <c r="C3" s="60"/>
      <c r="D3" s="60"/>
      <c r="E3" s="60"/>
      <c r="F3" s="61"/>
      <c r="G3" s="61"/>
      <c r="H3" s="61"/>
      <c r="I3" s="62"/>
      <c r="J3" s="62"/>
      <c r="K3" s="60"/>
      <c r="L3" s="60"/>
      <c r="M3" s="60"/>
      <c r="N3" s="60"/>
    </row>
    <row r="4" s="42" customFormat="1" ht="33" customHeight="1" spans="1:14">
      <c r="A4" s="63" t="s">
        <v>3</v>
      </c>
      <c r="B4" s="63"/>
      <c r="C4" s="63"/>
      <c r="D4" s="63"/>
      <c r="E4" s="63"/>
      <c r="F4" s="64"/>
      <c r="G4" s="64"/>
      <c r="H4" s="64"/>
      <c r="I4" s="65"/>
      <c r="J4" s="65"/>
      <c r="K4" s="63"/>
      <c r="L4" s="63"/>
      <c r="M4" s="63"/>
      <c r="N4" s="66"/>
    </row>
    <row r="5" s="42" customFormat="1" ht="39" customHeight="1" spans="1:14">
      <c r="A5" s="67" t="s">
        <v>4</v>
      </c>
      <c r="B5" s="67" t="s">
        <v>5</v>
      </c>
      <c r="C5" s="67" t="s">
        <v>6</v>
      </c>
      <c r="D5" s="67" t="s">
        <v>7</v>
      </c>
      <c r="E5" s="67" t="s">
        <v>8</v>
      </c>
      <c r="F5" s="68"/>
      <c r="G5" s="68"/>
      <c r="H5" s="68"/>
      <c r="I5" s="67" t="s">
        <v>9</v>
      </c>
      <c r="J5" s="67" t="s">
        <v>10</v>
      </c>
      <c r="K5" s="67" t="s">
        <v>11</v>
      </c>
      <c r="L5" s="67" t="s">
        <v>12</v>
      </c>
      <c r="M5" s="67" t="s">
        <v>13</v>
      </c>
      <c r="N5" s="69" t="s">
        <v>14</v>
      </c>
    </row>
    <row r="6" s="42" customFormat="1" ht="39" customHeight="1" spans="1:14">
      <c r="A6" s="67"/>
      <c r="B6" s="67"/>
      <c r="C6" s="67"/>
      <c r="D6" s="67"/>
      <c r="E6" s="67" t="s">
        <v>15</v>
      </c>
      <c r="F6" s="68" t="s">
        <v>16</v>
      </c>
      <c r="G6" s="68"/>
      <c r="H6" s="68"/>
      <c r="I6" s="67"/>
      <c r="J6" s="67"/>
      <c r="K6" s="67"/>
      <c r="L6" s="67"/>
      <c r="M6" s="67"/>
      <c r="N6" s="69"/>
    </row>
    <row r="7" s="42" customFormat="1" ht="19" customHeight="1" spans="1:14">
      <c r="A7" s="67"/>
      <c r="B7" s="67"/>
      <c r="C7" s="67"/>
      <c r="D7" s="67"/>
      <c r="E7" s="67"/>
      <c r="F7" s="68" t="s">
        <v>17</v>
      </c>
      <c r="G7" s="68" t="s">
        <v>18</v>
      </c>
      <c r="H7" s="68" t="s">
        <v>19</v>
      </c>
      <c r="I7" s="67"/>
      <c r="J7" s="67"/>
      <c r="K7" s="67"/>
      <c r="L7" s="67"/>
      <c r="M7" s="67"/>
      <c r="N7" s="70"/>
    </row>
    <row r="8" s="43" customFormat="1" ht="39.95" customHeight="1" spans="1:14">
      <c r="A8" s="71" t="s">
        <v>20</v>
      </c>
      <c r="B8" s="71"/>
      <c r="C8" s="71"/>
      <c r="D8" s="71"/>
      <c r="E8" s="71"/>
      <c r="F8" s="72">
        <f>F9+F11+F13+F15+F17+F19</f>
        <v>149</v>
      </c>
      <c r="G8" s="72">
        <f>G9+G11+G13+G15+G17+G19</f>
        <v>149</v>
      </c>
      <c r="H8" s="72">
        <f>H9+H11+H13+H15+H17+H19</f>
        <v>0</v>
      </c>
      <c r="I8" s="73"/>
      <c r="J8" s="73"/>
      <c r="K8" s="71"/>
      <c r="L8" s="71"/>
      <c r="M8" s="71"/>
      <c r="N8" s="74"/>
    </row>
    <row r="9" s="44" customFormat="1" ht="39.95" customHeight="1" spans="1:14">
      <c r="A9" s="75" t="s">
        <v>21</v>
      </c>
      <c r="B9" s="75"/>
      <c r="C9" s="75"/>
      <c r="D9" s="75"/>
      <c r="E9" s="75"/>
      <c r="F9" s="76">
        <f>SUM(F10:F10)</f>
        <v>6</v>
      </c>
      <c r="G9" s="76">
        <f>SUM(G10:G10)</f>
        <v>6</v>
      </c>
      <c r="H9" s="76">
        <f>SUM(H10:H10)</f>
        <v>0</v>
      </c>
      <c r="I9" s="77"/>
      <c r="J9" s="77"/>
      <c r="K9" s="75"/>
      <c r="L9" s="75"/>
      <c r="M9" s="75"/>
      <c r="N9" s="78"/>
    </row>
    <row r="10" s="45" customFormat="1" ht="132" customHeight="1" spans="1:14">
      <c r="A10" s="79">
        <v>1</v>
      </c>
      <c r="B10" s="79" t="s">
        <v>22</v>
      </c>
      <c r="C10" s="79" t="s">
        <v>23</v>
      </c>
      <c r="D10" s="79" t="s">
        <v>24</v>
      </c>
      <c r="E10" s="79" t="s">
        <v>25</v>
      </c>
      <c r="F10" s="80">
        <v>6</v>
      </c>
      <c r="G10" s="80">
        <v>6</v>
      </c>
      <c r="H10" s="80">
        <v>0</v>
      </c>
      <c r="I10" s="81" t="s">
        <v>26</v>
      </c>
      <c r="J10" s="81" t="s">
        <v>27</v>
      </c>
      <c r="K10" s="79" t="s">
        <v>28</v>
      </c>
      <c r="L10" s="79" t="s">
        <v>29</v>
      </c>
      <c r="M10" s="79"/>
      <c r="N10" s="82" t="s">
        <v>30</v>
      </c>
    </row>
    <row r="11" s="46" customFormat="1" ht="57.95" customHeight="1" spans="1:14">
      <c r="A11" s="83" t="s">
        <v>31</v>
      </c>
      <c r="B11" s="84"/>
      <c r="C11" s="84"/>
      <c r="D11" s="84"/>
      <c r="E11" s="85"/>
      <c r="F11" s="80">
        <f>SUM(F12:F12)</f>
        <v>6</v>
      </c>
      <c r="G11" s="80">
        <f>SUM(G12:G12)</f>
        <v>6</v>
      </c>
      <c r="H11" s="80">
        <f>SUM(H12:H12)</f>
        <v>0</v>
      </c>
      <c r="I11" s="81"/>
      <c r="J11" s="81"/>
      <c r="K11" s="79"/>
      <c r="L11" s="79"/>
      <c r="M11" s="75"/>
      <c r="N11" s="78"/>
    </row>
    <row r="12" s="47" customFormat="1" ht="93" customHeight="1" spans="1:14">
      <c r="A12" s="79">
        <v>2</v>
      </c>
      <c r="B12" s="79" t="s">
        <v>32</v>
      </c>
      <c r="C12" s="79" t="s">
        <v>33</v>
      </c>
      <c r="D12" s="79" t="s">
        <v>34</v>
      </c>
      <c r="E12" s="79" t="s">
        <v>35</v>
      </c>
      <c r="F12" s="80">
        <v>6</v>
      </c>
      <c r="G12" s="80">
        <v>6</v>
      </c>
      <c r="H12" s="80">
        <v>0</v>
      </c>
      <c r="I12" s="81" t="s">
        <v>36</v>
      </c>
      <c r="J12" s="81" t="s">
        <v>37</v>
      </c>
      <c r="K12" s="79" t="s">
        <v>28</v>
      </c>
      <c r="L12" s="86" t="s">
        <v>38</v>
      </c>
      <c r="M12" s="87"/>
      <c r="N12" s="88" t="s">
        <v>39</v>
      </c>
    </row>
    <row r="13" s="44" customFormat="1" ht="39.95" customHeight="1" spans="1:14">
      <c r="A13" s="89" t="s">
        <v>40</v>
      </c>
      <c r="B13" s="84"/>
      <c r="C13" s="84"/>
      <c r="D13" s="84"/>
      <c r="E13" s="85"/>
      <c r="F13" s="80">
        <f>SUM(F14:F14)</f>
        <v>6</v>
      </c>
      <c r="G13" s="80">
        <f>SUM(G14:G14)</f>
        <v>6</v>
      </c>
      <c r="H13" s="80">
        <f>SUM(H14:H14)</f>
        <v>0</v>
      </c>
      <c r="I13" s="81"/>
      <c r="J13" s="81"/>
      <c r="K13" s="79"/>
      <c r="L13" s="79"/>
      <c r="M13" s="71"/>
      <c r="N13" s="74"/>
    </row>
    <row r="14" s="41" customFormat="1" ht="92" customHeight="1" spans="1:14">
      <c r="A14" s="79">
        <v>3</v>
      </c>
      <c r="B14" s="79" t="s">
        <v>32</v>
      </c>
      <c r="C14" s="79" t="s">
        <v>33</v>
      </c>
      <c r="D14" s="79" t="s">
        <v>34</v>
      </c>
      <c r="E14" s="79" t="s">
        <v>35</v>
      </c>
      <c r="F14" s="80">
        <v>6</v>
      </c>
      <c r="G14" s="80">
        <v>6</v>
      </c>
      <c r="H14" s="80">
        <v>0</v>
      </c>
      <c r="I14" s="81" t="s">
        <v>41</v>
      </c>
      <c r="J14" s="90" t="s">
        <v>42</v>
      </c>
      <c r="K14" s="79" t="s">
        <v>28</v>
      </c>
      <c r="L14" s="79" t="s">
        <v>29</v>
      </c>
      <c r="M14" s="79"/>
      <c r="N14" s="88" t="s">
        <v>39</v>
      </c>
    </row>
    <row r="15" s="44" customFormat="1" ht="39.95" customHeight="1" spans="1:14">
      <c r="A15" s="89" t="s">
        <v>43</v>
      </c>
      <c r="B15" s="84"/>
      <c r="C15" s="84"/>
      <c r="D15" s="84"/>
      <c r="E15" s="85"/>
      <c r="F15" s="80">
        <f>SUM(F16:F16)</f>
        <v>6</v>
      </c>
      <c r="G15" s="80">
        <f>SUM(G16:G16)</f>
        <v>6</v>
      </c>
      <c r="H15" s="80">
        <f>SUM(H16:H16)</f>
        <v>0</v>
      </c>
      <c r="I15" s="81"/>
      <c r="J15" s="81"/>
      <c r="K15" s="79"/>
      <c r="L15" s="79"/>
      <c r="M15" s="71"/>
      <c r="N15" s="74"/>
    </row>
    <row r="16" s="45" customFormat="1" ht="87" customHeight="1" spans="1:14">
      <c r="A16" s="79">
        <v>4</v>
      </c>
      <c r="B16" s="79" t="s">
        <v>32</v>
      </c>
      <c r="C16" s="79" t="s">
        <v>33</v>
      </c>
      <c r="D16" s="79" t="s">
        <v>34</v>
      </c>
      <c r="E16" s="79" t="s">
        <v>35</v>
      </c>
      <c r="F16" s="80">
        <v>6</v>
      </c>
      <c r="G16" s="80">
        <v>6</v>
      </c>
      <c r="H16" s="80">
        <v>0</v>
      </c>
      <c r="I16" s="81" t="s">
        <v>44</v>
      </c>
      <c r="J16" s="81" t="s">
        <v>45</v>
      </c>
      <c r="K16" s="79" t="s">
        <v>28</v>
      </c>
      <c r="L16" s="91" t="s">
        <v>46</v>
      </c>
      <c r="M16" s="91"/>
      <c r="N16" s="88" t="s">
        <v>39</v>
      </c>
    </row>
    <row r="17" s="44" customFormat="1" ht="39.95" customHeight="1" spans="1:14">
      <c r="A17" s="92" t="s">
        <v>47</v>
      </c>
      <c r="B17" s="84"/>
      <c r="C17" s="84"/>
      <c r="D17" s="84"/>
      <c r="E17" s="85"/>
      <c r="F17" s="80">
        <f>SUM(F18:F18)</f>
        <v>6</v>
      </c>
      <c r="G17" s="80">
        <f>SUM(G18:G18)</f>
        <v>6</v>
      </c>
      <c r="H17" s="80">
        <f>SUM(H18:H18)</f>
        <v>0</v>
      </c>
      <c r="I17" s="81"/>
      <c r="J17" s="81"/>
      <c r="K17" s="79"/>
      <c r="L17" s="79"/>
      <c r="M17" s="71"/>
      <c r="N17" s="74"/>
    </row>
    <row r="18" s="48" customFormat="1" ht="119" customHeight="1" spans="1:14">
      <c r="A18" s="79">
        <v>5</v>
      </c>
      <c r="B18" s="79" t="s">
        <v>32</v>
      </c>
      <c r="C18" s="79" t="s">
        <v>33</v>
      </c>
      <c r="D18" s="79" t="s">
        <v>34</v>
      </c>
      <c r="E18" s="79" t="s">
        <v>35</v>
      </c>
      <c r="F18" s="80">
        <v>6</v>
      </c>
      <c r="G18" s="80">
        <v>6</v>
      </c>
      <c r="H18" s="80">
        <v>0</v>
      </c>
      <c r="I18" s="81" t="s">
        <v>48</v>
      </c>
      <c r="J18" s="81" t="s">
        <v>49</v>
      </c>
      <c r="K18" s="79" t="s">
        <v>28</v>
      </c>
      <c r="L18" s="91" t="s">
        <v>46</v>
      </c>
      <c r="M18" s="91"/>
      <c r="N18" s="82" t="s">
        <v>30</v>
      </c>
    </row>
    <row r="19" s="44" customFormat="1" ht="39.95" customHeight="1" spans="1:14">
      <c r="A19" s="92" t="s">
        <v>50</v>
      </c>
      <c r="B19" s="84"/>
      <c r="C19" s="84"/>
      <c r="D19" s="84"/>
      <c r="E19" s="85"/>
      <c r="F19" s="80">
        <f>SUM(F20:F20)</f>
        <v>119</v>
      </c>
      <c r="G19" s="80">
        <f>SUM(G20:G20)</f>
        <v>119</v>
      </c>
      <c r="H19" s="80">
        <f>SUM(H20:H20)</f>
        <v>0</v>
      </c>
      <c r="I19" s="81"/>
      <c r="J19" s="81"/>
      <c r="K19" s="79"/>
      <c r="L19" s="79"/>
      <c r="M19" s="71"/>
      <c r="N19" s="74"/>
    </row>
    <row r="20" s="49" customFormat="1" ht="319" customHeight="1" spans="1:14">
      <c r="A20" s="79">
        <v>6</v>
      </c>
      <c r="B20" s="79" t="s">
        <v>32</v>
      </c>
      <c r="C20" s="79" t="s">
        <v>33</v>
      </c>
      <c r="D20" s="79" t="s">
        <v>34</v>
      </c>
      <c r="E20" s="79" t="s">
        <v>35</v>
      </c>
      <c r="F20" s="80">
        <v>119</v>
      </c>
      <c r="G20" s="80">
        <v>119</v>
      </c>
      <c r="H20" s="80">
        <v>0</v>
      </c>
      <c r="I20" s="81" t="s">
        <v>51</v>
      </c>
      <c r="J20" s="81" t="s">
        <v>52</v>
      </c>
      <c r="K20" s="79" t="s">
        <v>53</v>
      </c>
      <c r="L20" s="86" t="s">
        <v>38</v>
      </c>
      <c r="M20" s="79"/>
      <c r="N20" s="93"/>
    </row>
    <row r="21" s="41" customFormat="1" ht="279.95" hidden="1" customHeight="1" spans="1:14">
      <c r="A21" s="94"/>
      <c r="B21" s="94"/>
      <c r="C21" s="94"/>
      <c r="D21" s="94"/>
      <c r="E21" s="94"/>
      <c r="F21" s="95"/>
      <c r="G21" s="95"/>
      <c r="H21" s="95"/>
      <c r="I21" s="96"/>
      <c r="J21" s="96"/>
      <c r="K21" s="94"/>
      <c r="L21" s="94"/>
      <c r="M21" s="94"/>
      <c r="N21" s="94"/>
    </row>
  </sheetData>
  <autoFilter xmlns:etc="http://www.wps.cn/officeDocument/2017/etCustomData" ref="A7:N21" etc:filterBottomFollowUsedRange="0">
    <extLst/>
  </autoFilter>
  <mergeCells count="24">
    <mergeCell ref="A2:N2"/>
    <mergeCell ref="A3:N3"/>
    <mergeCell ref="A4:N4"/>
    <mergeCell ref="E5:H5"/>
    <mergeCell ref="F6:H6"/>
    <mergeCell ref="A8:E8"/>
    <mergeCell ref="A9:E9"/>
    <mergeCell ref="A11:E11"/>
    <mergeCell ref="A13:E13"/>
    <mergeCell ref="A15:E15"/>
    <mergeCell ref="A17:E17"/>
    <mergeCell ref="A19:E19"/>
    <mergeCell ref="A21:N21"/>
    <mergeCell ref="A5:A7"/>
    <mergeCell ref="B5:B7"/>
    <mergeCell ref="C5:C7"/>
    <mergeCell ref="D5:D7"/>
    <mergeCell ref="E6:E7"/>
    <mergeCell ref="I5:I7"/>
    <mergeCell ref="J5:J7"/>
    <mergeCell ref="K5:K7"/>
    <mergeCell ref="L5:L7"/>
    <mergeCell ref="M5:M7"/>
    <mergeCell ref="N5:N7"/>
  </mergeCells>
  <pageMargins left="0.511805555555556" right="0.156944444444444" top="1.18055555555556" bottom="0.236111111111111" header="0.5" footer="0.275"/>
  <pageSetup paperSize="9" scale="5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0"/>
  <sheetViews>
    <sheetView showZeros="0" zoomScale="80" zoomScaleNormal="80" workbookViewId="0">
      <pane xSplit="3" ySplit="6" topLeftCell="D7" activePane="bottomRight" state="frozen"/>
      <selection/>
      <selection pane="topRight"/>
      <selection pane="bottomLeft"/>
      <selection pane="bottomRight" activeCell="E12" sqref="E12"/>
    </sheetView>
  </sheetViews>
  <sheetFormatPr defaultColWidth="9" defaultRowHeight="14.25"/>
  <cols>
    <col min="1" max="1" width="6.125" style="3" customWidth="1"/>
    <col min="2" max="2" width="10.25" style="2" customWidth="1"/>
    <col min="3" max="3" width="28" style="5" customWidth="1"/>
    <col min="4" max="4" width="11.875" style="6" customWidth="1"/>
    <col min="5" max="5" width="13" style="7" customWidth="1"/>
    <col min="6" max="6" width="9.5" style="8" customWidth="1"/>
    <col min="7" max="7" width="18.25" style="8" customWidth="1"/>
    <col min="8" max="8" width="18.375" style="8" customWidth="1"/>
    <col min="9" max="10" width="14" style="8" customWidth="1"/>
    <col min="11" max="11" width="22.625" style="5" customWidth="1"/>
    <col min="12" max="14" width="9" style="3"/>
    <col min="15" max="16" width="14.5" style="3" customWidth="1"/>
    <col min="17" max="16377" width="9" style="3"/>
  </cols>
  <sheetData>
    <row r="1" ht="39" customHeight="1" spans="1:11">
      <c r="A1" s="9" t="s">
        <v>54</v>
      </c>
    </row>
    <row r="2" s="1" customFormat="1" ht="21" customHeight="1" spans="1:11">
      <c r="A2" s="10" t="s">
        <v>55</v>
      </c>
      <c r="B2" s="11"/>
      <c r="C2" s="10"/>
      <c r="D2" s="12"/>
      <c r="E2" s="13"/>
      <c r="F2" s="14"/>
      <c r="G2" s="14"/>
      <c r="H2" s="14"/>
      <c r="I2" s="14"/>
      <c r="J2" s="14"/>
      <c r="K2" s="10"/>
    </row>
    <row r="3" s="1" customFormat="1" ht="21" customHeight="1" spans="1:11">
      <c r="A3" s="15"/>
      <c r="B3" s="16"/>
      <c r="C3" s="17"/>
      <c r="D3" s="18"/>
      <c r="E3" s="19"/>
      <c r="F3" s="19"/>
      <c r="G3" s="19"/>
      <c r="H3" s="19"/>
      <c r="I3" s="19"/>
      <c r="J3" s="19"/>
      <c r="K3" s="20" t="s">
        <v>56</v>
      </c>
    </row>
    <row r="4" s="1" customFormat="1" ht="38.25" customHeight="1" spans="1:11">
      <c r="A4" s="21" t="s">
        <v>4</v>
      </c>
      <c r="B4" s="21" t="s">
        <v>57</v>
      </c>
      <c r="C4" s="21" t="s">
        <v>15</v>
      </c>
      <c r="D4" s="22" t="s">
        <v>58</v>
      </c>
      <c r="E4" s="23" t="s">
        <v>59</v>
      </c>
      <c r="F4" s="23" t="s">
        <v>60</v>
      </c>
      <c r="G4" s="23"/>
      <c r="H4" s="23"/>
      <c r="I4" s="23" t="s">
        <v>61</v>
      </c>
      <c r="J4" s="23" t="s">
        <v>62</v>
      </c>
      <c r="K4" s="21" t="s">
        <v>13</v>
      </c>
    </row>
    <row r="5" s="2" customFormat="1" ht="56.1" customHeight="1" spans="1:11">
      <c r="A5" s="21"/>
      <c r="B5" s="21"/>
      <c r="C5" s="21"/>
      <c r="D5" s="22"/>
      <c r="E5" s="23"/>
      <c r="F5" s="24" t="s">
        <v>63</v>
      </c>
      <c r="G5" s="24" t="s">
        <v>64</v>
      </c>
      <c r="H5" s="24" t="s">
        <v>65</v>
      </c>
      <c r="I5" s="23"/>
      <c r="J5" s="23"/>
      <c r="K5" s="21"/>
    </row>
    <row r="6" s="3" customFormat="1" ht="69.95" customHeight="1" spans="1:11">
      <c r="A6" s="25" t="s">
        <v>66</v>
      </c>
      <c r="B6" s="26"/>
      <c r="C6" s="25"/>
      <c r="D6" s="27">
        <f t="shared" ref="D6:J6" si="0">D10+D32+D51+D39+D28+D18+D22+D48+D37+D45+D7+D35+D42</f>
        <v>115598.8012</v>
      </c>
      <c r="E6" s="27">
        <f t="shared" si="0"/>
        <v>45247.0512</v>
      </c>
      <c r="F6" s="27">
        <f t="shared" si="0"/>
        <v>23553.5612</v>
      </c>
      <c r="G6" s="27">
        <f t="shared" si="0"/>
        <v>6569</v>
      </c>
      <c r="H6" s="27">
        <f t="shared" si="0"/>
        <v>16984.5612</v>
      </c>
      <c r="I6" s="27">
        <f t="shared" si="0"/>
        <v>17913.84</v>
      </c>
      <c r="J6" s="27">
        <f t="shared" si="0"/>
        <v>5639.7212</v>
      </c>
      <c r="K6" s="28"/>
    </row>
    <row r="7" s="3" customFormat="1" ht="30.95" customHeight="1" spans="1:11">
      <c r="A7" s="29">
        <v>1</v>
      </c>
      <c r="B7" s="30" t="s">
        <v>67</v>
      </c>
      <c r="C7" s="30" t="s">
        <v>63</v>
      </c>
      <c r="D7" s="31">
        <f>D8+D9</f>
        <v>30772.84</v>
      </c>
      <c r="E7" s="27"/>
      <c r="F7" s="32"/>
      <c r="G7" s="32"/>
      <c r="H7" s="32"/>
      <c r="I7" s="32"/>
      <c r="J7" s="32"/>
      <c r="K7" s="28"/>
    </row>
    <row r="8" s="3" customFormat="1" ht="36.95" customHeight="1" spans="1:11">
      <c r="A8" s="29">
        <v>2</v>
      </c>
      <c r="B8" s="30"/>
      <c r="C8" s="33" t="s">
        <v>68</v>
      </c>
      <c r="D8" s="31">
        <v>25425</v>
      </c>
      <c r="E8" s="27"/>
      <c r="F8" s="32"/>
      <c r="G8" s="32"/>
      <c r="H8" s="32"/>
      <c r="I8" s="32"/>
      <c r="J8" s="32"/>
      <c r="K8" s="28"/>
    </row>
    <row r="9" s="3" customFormat="1" ht="36.95" customHeight="1" spans="1:11">
      <c r="A9" s="29">
        <v>3</v>
      </c>
      <c r="B9" s="30"/>
      <c r="C9" s="33" t="s">
        <v>69</v>
      </c>
      <c r="D9" s="31">
        <v>5347.84</v>
      </c>
      <c r="E9" s="27"/>
      <c r="F9" s="32"/>
      <c r="G9" s="32"/>
      <c r="H9" s="32"/>
      <c r="I9" s="32"/>
      <c r="J9" s="32"/>
      <c r="K9" s="28"/>
    </row>
    <row r="10" s="3" customFormat="1" ht="30.95" customHeight="1" spans="1:11">
      <c r="A10" s="29">
        <v>4</v>
      </c>
      <c r="B10" s="30" t="s">
        <v>70</v>
      </c>
      <c r="C10" s="30" t="s">
        <v>63</v>
      </c>
      <c r="D10" s="31">
        <f>SUM(D11:D17)</f>
        <v>24712</v>
      </c>
      <c r="E10" s="32">
        <f>SUM(E11:E17)</f>
        <v>20851</v>
      </c>
      <c r="F10" s="32">
        <f t="shared" ref="F10:F19" si="1">SUM(G10:H10)</f>
        <v>7834</v>
      </c>
      <c r="G10" s="32">
        <f>SUM(G11:G16)</f>
        <v>4528</v>
      </c>
      <c r="H10" s="32">
        <f>SUM(H11:H16)</f>
        <v>3306</v>
      </c>
      <c r="I10" s="32">
        <f>SUM(I11:I16)</f>
        <v>3900</v>
      </c>
      <c r="J10" s="32">
        <f>F10-I10</f>
        <v>3934</v>
      </c>
      <c r="K10" s="28"/>
    </row>
    <row r="11" s="3" customFormat="1" ht="57.95" customHeight="1" spans="1:11">
      <c r="A11" s="29">
        <v>5</v>
      </c>
      <c r="B11" s="30"/>
      <c r="C11" s="30" t="s">
        <v>71</v>
      </c>
      <c r="D11" s="31">
        <v>10000</v>
      </c>
      <c r="E11" s="32">
        <f>5333+3000</f>
        <v>8333</v>
      </c>
      <c r="F11" s="32">
        <f t="shared" si="1"/>
        <v>4900</v>
      </c>
      <c r="G11" s="32">
        <v>4380</v>
      </c>
      <c r="H11" s="32">
        <v>520</v>
      </c>
      <c r="I11" s="32">
        <v>3900</v>
      </c>
      <c r="J11" s="32">
        <v>1000</v>
      </c>
      <c r="K11" s="28"/>
    </row>
    <row r="12" s="3" customFormat="1" ht="33.95" customHeight="1" spans="1:11">
      <c r="A12" s="29">
        <v>6</v>
      </c>
      <c r="B12" s="30"/>
      <c r="C12" s="30" t="s">
        <v>72</v>
      </c>
      <c r="D12" s="31">
        <v>1101</v>
      </c>
      <c r="E12" s="32">
        <v>661</v>
      </c>
      <c r="F12" s="32">
        <f t="shared" si="1"/>
        <v>661</v>
      </c>
      <c r="G12" s="32"/>
      <c r="H12" s="32">
        <v>661</v>
      </c>
      <c r="I12" s="32"/>
      <c r="J12" s="32">
        <f t="shared" ref="J12:J28" si="2">F12-I12</f>
        <v>661</v>
      </c>
      <c r="K12" s="34"/>
    </row>
    <row r="13" s="3" customFormat="1" ht="33.95" customHeight="1" spans="1:11">
      <c r="A13" s="29">
        <v>7</v>
      </c>
      <c r="B13" s="30"/>
      <c r="C13" s="30" t="s">
        <v>73</v>
      </c>
      <c r="D13" s="31">
        <v>8514</v>
      </c>
      <c r="E13" s="32">
        <v>8104</v>
      </c>
      <c r="F13" s="32">
        <f t="shared" si="1"/>
        <v>982</v>
      </c>
      <c r="G13" s="32">
        <v>35</v>
      </c>
      <c r="H13" s="32">
        <v>947</v>
      </c>
      <c r="I13" s="32"/>
      <c r="J13" s="32">
        <f t="shared" si="2"/>
        <v>982</v>
      </c>
      <c r="K13" s="34"/>
    </row>
    <row r="14" s="3" customFormat="1" ht="30" customHeight="1" spans="1:11">
      <c r="A14" s="29">
        <v>8</v>
      </c>
      <c r="B14" s="30"/>
      <c r="C14" s="30" t="s">
        <v>74</v>
      </c>
      <c r="D14" s="31">
        <v>1515</v>
      </c>
      <c r="E14" s="32">
        <v>1043</v>
      </c>
      <c r="F14" s="32">
        <f t="shared" si="1"/>
        <v>940</v>
      </c>
      <c r="G14" s="32">
        <v>113</v>
      </c>
      <c r="H14" s="32">
        <v>827</v>
      </c>
      <c r="I14" s="32"/>
      <c r="J14" s="32">
        <f t="shared" si="2"/>
        <v>940</v>
      </c>
      <c r="K14" s="34"/>
    </row>
    <row r="15" s="3" customFormat="1" ht="41.1" customHeight="1" spans="1:11">
      <c r="A15" s="29">
        <v>9</v>
      </c>
      <c r="B15" s="30"/>
      <c r="C15" s="30" t="s">
        <v>75</v>
      </c>
      <c r="D15" s="31">
        <v>966</v>
      </c>
      <c r="E15" s="32">
        <v>478</v>
      </c>
      <c r="F15" s="32">
        <f t="shared" si="1"/>
        <v>351</v>
      </c>
      <c r="G15" s="32"/>
      <c r="H15" s="32">
        <v>351</v>
      </c>
      <c r="I15" s="32"/>
      <c r="J15" s="32">
        <f t="shared" si="2"/>
        <v>351</v>
      </c>
      <c r="K15" s="34"/>
    </row>
    <row r="16" s="3" customFormat="1" ht="30" customHeight="1" spans="1:11">
      <c r="A16" s="29">
        <v>10</v>
      </c>
      <c r="B16" s="30"/>
      <c r="C16" s="30" t="s">
        <v>76</v>
      </c>
      <c r="D16" s="31">
        <v>371</v>
      </c>
      <c r="E16" s="32">
        <v>287</v>
      </c>
      <c r="F16" s="32">
        <f t="shared" si="1"/>
        <v>0</v>
      </c>
      <c r="G16" s="32"/>
      <c r="H16" s="32"/>
      <c r="I16" s="32"/>
      <c r="J16" s="32">
        <f t="shared" si="2"/>
        <v>0</v>
      </c>
      <c r="K16" s="34"/>
    </row>
    <row r="17" s="3" customFormat="1" ht="30" customHeight="1" spans="1:11">
      <c r="A17" s="29">
        <v>11</v>
      </c>
      <c r="B17" s="30"/>
      <c r="C17" s="30" t="s">
        <v>77</v>
      </c>
      <c r="D17" s="31">
        <v>2245</v>
      </c>
      <c r="E17" s="32">
        <v>1945</v>
      </c>
      <c r="F17" s="32">
        <f t="shared" si="1"/>
        <v>0</v>
      </c>
      <c r="G17" s="32"/>
      <c r="H17" s="32"/>
      <c r="I17" s="32"/>
      <c r="J17" s="32">
        <f t="shared" si="2"/>
        <v>0</v>
      </c>
      <c r="K17" s="34"/>
    </row>
    <row r="18" s="3" customFormat="1" ht="30.95" customHeight="1" spans="1:11">
      <c r="A18" s="29">
        <v>12</v>
      </c>
      <c r="B18" s="30" t="s">
        <v>78</v>
      </c>
      <c r="C18" s="30" t="s">
        <v>63</v>
      </c>
      <c r="D18" s="35">
        <f>SUM(D19:D21)</f>
        <v>7655</v>
      </c>
      <c r="E18" s="32">
        <f>SUM(E19:E21)</f>
        <v>5991.09</v>
      </c>
      <c r="F18" s="32">
        <f t="shared" si="1"/>
        <v>900</v>
      </c>
      <c r="G18" s="32">
        <f>SUM(G19:G21)</f>
        <v>0</v>
      </c>
      <c r="H18" s="32">
        <f>SUM(H19:H21)</f>
        <v>900</v>
      </c>
      <c r="I18" s="32">
        <f>SUM(I19:I21)</f>
        <v>811.4</v>
      </c>
      <c r="J18" s="32">
        <f t="shared" si="2"/>
        <v>88.6</v>
      </c>
      <c r="K18" s="28"/>
    </row>
    <row r="19" s="3" customFormat="1" ht="30.95" customHeight="1" spans="1:11">
      <c r="A19" s="29">
        <v>13</v>
      </c>
      <c r="B19" s="30"/>
      <c r="C19" s="30" t="s">
        <v>79</v>
      </c>
      <c r="D19" s="35">
        <v>5322</v>
      </c>
      <c r="E19" s="32">
        <v>4791.09</v>
      </c>
      <c r="F19" s="32">
        <f t="shared" si="1"/>
        <v>900</v>
      </c>
      <c r="G19" s="32"/>
      <c r="H19" s="32">
        <v>900</v>
      </c>
      <c r="I19" s="32">
        <v>811.4</v>
      </c>
      <c r="J19" s="32">
        <f t="shared" si="2"/>
        <v>88.6</v>
      </c>
      <c r="K19" s="34"/>
    </row>
    <row r="20" s="3" customFormat="1" ht="36.95" customHeight="1" spans="1:11">
      <c r="A20" s="29">
        <v>14</v>
      </c>
      <c r="B20" s="30"/>
      <c r="C20" s="30" t="s">
        <v>80</v>
      </c>
      <c r="D20" s="35">
        <v>1333</v>
      </c>
      <c r="E20" s="32">
        <v>1200</v>
      </c>
      <c r="F20" s="32"/>
      <c r="G20" s="32"/>
      <c r="H20" s="32"/>
      <c r="I20" s="32"/>
      <c r="J20" s="32">
        <f t="shared" si="2"/>
        <v>0</v>
      </c>
      <c r="K20" s="34"/>
    </row>
    <row r="21" s="3" customFormat="1" ht="45" customHeight="1" spans="1:11">
      <c r="A21" s="29">
        <v>15</v>
      </c>
      <c r="B21" s="30"/>
      <c r="C21" s="30" t="s">
        <v>81</v>
      </c>
      <c r="D21" s="35">
        <v>1000</v>
      </c>
      <c r="E21" s="32"/>
      <c r="F21" s="32">
        <f>SUM(G21:H21)</f>
        <v>0</v>
      </c>
      <c r="G21" s="32"/>
      <c r="H21" s="32"/>
      <c r="I21" s="32"/>
      <c r="J21" s="32">
        <f t="shared" si="2"/>
        <v>0</v>
      </c>
      <c r="K21" s="34"/>
    </row>
    <row r="22" s="3" customFormat="1" ht="30.95" customHeight="1" spans="1:11">
      <c r="A22" s="29">
        <v>16</v>
      </c>
      <c r="B22" s="30" t="s">
        <v>82</v>
      </c>
      <c r="C22" s="30" t="s">
        <v>63</v>
      </c>
      <c r="D22" s="35">
        <f>SUM(D23:D27)</f>
        <v>25350</v>
      </c>
      <c r="E22" s="32">
        <f>SUM(E23:E27)</f>
        <v>2830</v>
      </c>
      <c r="F22" s="32">
        <f>SUM(G22:H22)</f>
        <v>1324</v>
      </c>
      <c r="G22" s="32">
        <f>SUM(G23:G27)</f>
        <v>0</v>
      </c>
      <c r="H22" s="32">
        <f>SUM(H23:H27)</f>
        <v>1324</v>
      </c>
      <c r="I22" s="32">
        <f>SUM(I23:I27)</f>
        <v>481</v>
      </c>
      <c r="J22" s="32">
        <f t="shared" si="2"/>
        <v>843</v>
      </c>
      <c r="K22" s="34"/>
    </row>
    <row r="23" s="3" customFormat="1" ht="83.1" customHeight="1" spans="1:11">
      <c r="A23" s="29">
        <v>17</v>
      </c>
      <c r="B23" s="30"/>
      <c r="C23" s="30" t="s">
        <v>83</v>
      </c>
      <c r="D23" s="35">
        <v>1163</v>
      </c>
      <c r="E23" s="32">
        <v>843</v>
      </c>
      <c r="F23" s="32">
        <f>SUM(G23:H23)</f>
        <v>843</v>
      </c>
      <c r="G23" s="32"/>
      <c r="H23" s="32">
        <v>843</v>
      </c>
      <c r="I23" s="32"/>
      <c r="J23" s="32">
        <f t="shared" si="2"/>
        <v>843</v>
      </c>
      <c r="K23" s="34"/>
    </row>
    <row r="24" s="3" customFormat="1" ht="50.1" customHeight="1" spans="1:11">
      <c r="A24" s="29">
        <v>18</v>
      </c>
      <c r="B24" s="30"/>
      <c r="C24" s="36" t="s">
        <v>84</v>
      </c>
      <c r="D24" s="35">
        <v>22487</v>
      </c>
      <c r="E24" s="32">
        <v>487</v>
      </c>
      <c r="F24" s="32">
        <f>SUM(G24:H24)</f>
        <v>0</v>
      </c>
      <c r="G24" s="32"/>
      <c r="H24" s="32"/>
      <c r="I24" s="32"/>
      <c r="J24" s="32">
        <f t="shared" si="2"/>
        <v>0</v>
      </c>
      <c r="K24" s="34"/>
    </row>
    <row r="25" s="3" customFormat="1" ht="30.95" customHeight="1" spans="1:11">
      <c r="A25" s="29">
        <v>19</v>
      </c>
      <c r="B25" s="30"/>
      <c r="C25" s="30" t="s">
        <v>85</v>
      </c>
      <c r="D25" s="35">
        <v>200</v>
      </c>
      <c r="E25" s="32"/>
      <c r="F25" s="32"/>
      <c r="G25" s="32"/>
      <c r="H25" s="32"/>
      <c r="I25" s="32"/>
      <c r="J25" s="32">
        <f t="shared" si="2"/>
        <v>0</v>
      </c>
      <c r="K25" s="34"/>
    </row>
    <row r="26" s="3" customFormat="1" ht="42" customHeight="1" spans="1:11">
      <c r="A26" s="29">
        <v>20</v>
      </c>
      <c r="B26" s="30"/>
      <c r="C26" s="30" t="s">
        <v>86</v>
      </c>
      <c r="D26" s="35">
        <v>564</v>
      </c>
      <c r="E26" s="32">
        <v>564</v>
      </c>
      <c r="F26" s="32">
        <f>SUM(G26:H26)</f>
        <v>481</v>
      </c>
      <c r="G26" s="32"/>
      <c r="H26" s="32">
        <v>481</v>
      </c>
      <c r="I26" s="32">
        <v>481</v>
      </c>
      <c r="J26" s="32">
        <f t="shared" si="2"/>
        <v>0</v>
      </c>
      <c r="K26" s="34"/>
    </row>
    <row r="27" s="3" customFormat="1" ht="45" customHeight="1" spans="1:11">
      <c r="A27" s="29">
        <v>21</v>
      </c>
      <c r="B27" s="30"/>
      <c r="C27" s="30" t="s">
        <v>87</v>
      </c>
      <c r="D27" s="35">
        <v>936</v>
      </c>
      <c r="E27" s="35">
        <v>936</v>
      </c>
      <c r="F27" s="32">
        <f>SUM(G27:H27)</f>
        <v>0</v>
      </c>
      <c r="G27" s="32"/>
      <c r="H27" s="32"/>
      <c r="I27" s="32"/>
      <c r="J27" s="32">
        <f t="shared" si="2"/>
        <v>0</v>
      </c>
      <c r="K27" s="34"/>
    </row>
    <row r="28" s="3" customFormat="1" ht="33.95" customHeight="1" spans="1:11">
      <c r="A28" s="29">
        <v>22</v>
      </c>
      <c r="B28" s="30" t="s">
        <v>88</v>
      </c>
      <c r="C28" s="30" t="s">
        <v>63</v>
      </c>
      <c r="D28" s="35">
        <v>17700</v>
      </c>
      <c r="E28" s="32">
        <f>SUM(E29:E31)</f>
        <v>8369</v>
      </c>
      <c r="F28" s="32">
        <f>SUM(F29:F31)</f>
        <v>8369</v>
      </c>
      <c r="G28" s="32">
        <f>SUM(G29:G31)</f>
        <v>0</v>
      </c>
      <c r="H28" s="32">
        <f>SUM(H29:H31)</f>
        <v>8369</v>
      </c>
      <c r="I28" s="32">
        <v>8369</v>
      </c>
      <c r="J28" s="32">
        <f t="shared" si="2"/>
        <v>0</v>
      </c>
      <c r="K28" s="34"/>
    </row>
    <row r="29" s="3" customFormat="1" ht="36" customHeight="1" spans="1:11">
      <c r="A29" s="29">
        <v>23</v>
      </c>
      <c r="B29" s="30"/>
      <c r="C29" s="30" t="s">
        <v>89</v>
      </c>
      <c r="D29" s="35">
        <v>9115</v>
      </c>
      <c r="E29" s="32">
        <v>7409</v>
      </c>
      <c r="F29" s="37">
        <v>7409</v>
      </c>
      <c r="G29" s="32"/>
      <c r="H29" s="37">
        <v>7409</v>
      </c>
      <c r="I29" s="37">
        <v>7409</v>
      </c>
      <c r="J29" s="32"/>
      <c r="K29" s="34"/>
    </row>
    <row r="30" s="3" customFormat="1" ht="30.95" customHeight="1" spans="1:11">
      <c r="A30" s="29">
        <v>24</v>
      </c>
      <c r="B30" s="30"/>
      <c r="C30" s="30" t="s">
        <v>90</v>
      </c>
      <c r="D30" s="35">
        <v>8500</v>
      </c>
      <c r="E30" s="32">
        <v>875</v>
      </c>
      <c r="F30" s="37">
        <v>875</v>
      </c>
      <c r="G30" s="32"/>
      <c r="H30" s="37">
        <v>875</v>
      </c>
      <c r="I30" s="37">
        <v>875</v>
      </c>
      <c r="J30" s="32"/>
      <c r="K30" s="34"/>
    </row>
    <row r="31" s="3" customFormat="1" ht="30.95" customHeight="1" spans="1:11">
      <c r="A31" s="29">
        <v>25</v>
      </c>
      <c r="B31" s="30"/>
      <c r="C31" s="30" t="s">
        <v>91</v>
      </c>
      <c r="D31" s="35">
        <v>85</v>
      </c>
      <c r="E31" s="32">
        <v>85</v>
      </c>
      <c r="F31" s="37">
        <v>85</v>
      </c>
      <c r="G31" s="32"/>
      <c r="H31" s="37">
        <v>85</v>
      </c>
      <c r="I31" s="37">
        <v>85</v>
      </c>
      <c r="J31" s="32"/>
      <c r="K31" s="34"/>
    </row>
    <row r="32" s="3" customFormat="1" ht="30.95" customHeight="1" spans="1:11">
      <c r="A32" s="29">
        <v>26</v>
      </c>
      <c r="B32" s="30" t="s">
        <v>92</v>
      </c>
      <c r="C32" s="30" t="s">
        <v>63</v>
      </c>
      <c r="D32" s="35">
        <f>SUM(D33:D34)</f>
        <v>2575</v>
      </c>
      <c r="E32" s="32">
        <f>SUM(E33:E34)</f>
        <v>2575</v>
      </c>
      <c r="F32" s="32">
        <f>SUM(G32:H32)</f>
        <v>580</v>
      </c>
      <c r="G32" s="32"/>
      <c r="H32" s="32">
        <f>H33+H34</f>
        <v>580</v>
      </c>
      <c r="I32" s="32">
        <f>I33+I34</f>
        <v>580</v>
      </c>
      <c r="J32" s="32">
        <f t="shared" ref="J32:J53" si="3">F32-I32</f>
        <v>0</v>
      </c>
      <c r="K32" s="34"/>
    </row>
    <row r="33" s="3" customFormat="1" ht="30" customHeight="1" spans="1:12">
      <c r="A33" s="29">
        <v>27</v>
      </c>
      <c r="B33" s="30"/>
      <c r="C33" s="30" t="s">
        <v>93</v>
      </c>
      <c r="D33" s="35">
        <v>2495</v>
      </c>
      <c r="E33" s="37">
        <v>2495</v>
      </c>
      <c r="F33" s="32">
        <f>SUM(G33:H33)</f>
        <v>500</v>
      </c>
      <c r="G33" s="32"/>
      <c r="H33" s="37">
        <v>500</v>
      </c>
      <c r="I33" s="37">
        <v>500</v>
      </c>
      <c r="J33" s="32">
        <f t="shared" si="3"/>
        <v>0</v>
      </c>
      <c r="K33" s="34"/>
    </row>
    <row r="34" s="3" customFormat="1" ht="30.95" customHeight="1" spans="1:12">
      <c r="A34" s="29">
        <v>28</v>
      </c>
      <c r="B34" s="30"/>
      <c r="C34" s="30" t="s">
        <v>94</v>
      </c>
      <c r="D34" s="35">
        <v>80</v>
      </c>
      <c r="E34" s="37">
        <v>80</v>
      </c>
      <c r="F34" s="32">
        <f>SUM(G34:H34)</f>
        <v>80</v>
      </c>
      <c r="G34" s="32"/>
      <c r="H34" s="37">
        <v>80</v>
      </c>
      <c r="I34" s="37">
        <v>80</v>
      </c>
      <c r="J34" s="32">
        <f t="shared" si="3"/>
        <v>0</v>
      </c>
      <c r="K34" s="34"/>
    </row>
    <row r="35" s="3" customFormat="1" ht="38.1" customHeight="1" spans="1:12">
      <c r="A35" s="29">
        <v>29</v>
      </c>
      <c r="B35" s="30" t="s">
        <v>95</v>
      </c>
      <c r="C35" s="30" t="s">
        <v>63</v>
      </c>
      <c r="D35" s="35">
        <f>D36</f>
        <v>2000</v>
      </c>
      <c r="E35" s="35">
        <f>E36</f>
        <v>2000</v>
      </c>
      <c r="F35" s="32">
        <f>SUM(G35:H35)</f>
        <v>2000</v>
      </c>
      <c r="G35" s="32"/>
      <c r="H35" s="32">
        <f>H36</f>
        <v>2000</v>
      </c>
      <c r="I35" s="32">
        <f>I36</f>
        <v>2000</v>
      </c>
      <c r="J35" s="32">
        <f t="shared" si="3"/>
        <v>0</v>
      </c>
      <c r="K35" s="34"/>
    </row>
    <row r="36" s="3" customFormat="1" ht="45" customHeight="1" spans="1:12">
      <c r="A36" s="29">
        <v>30</v>
      </c>
      <c r="B36" s="30"/>
      <c r="C36" s="30" t="s">
        <v>96</v>
      </c>
      <c r="D36" s="35">
        <v>2000</v>
      </c>
      <c r="E36" s="32">
        <v>2000</v>
      </c>
      <c r="F36" s="32">
        <f>G36+H36</f>
        <v>2000</v>
      </c>
      <c r="G36" s="32"/>
      <c r="H36" s="32">
        <v>2000</v>
      </c>
      <c r="I36" s="32">
        <v>2000</v>
      </c>
      <c r="J36" s="32">
        <f t="shared" si="3"/>
        <v>0</v>
      </c>
      <c r="K36" s="34"/>
    </row>
    <row r="37" s="3" customFormat="1" ht="42" customHeight="1" spans="1:12">
      <c r="A37" s="29">
        <v>31</v>
      </c>
      <c r="B37" s="30" t="s">
        <v>97</v>
      </c>
      <c r="C37" s="30" t="s">
        <v>63</v>
      </c>
      <c r="D37" s="35">
        <f>D38</f>
        <v>1892</v>
      </c>
      <c r="E37" s="32">
        <f>E38</f>
        <v>1892</v>
      </c>
      <c r="F37" s="32">
        <f>SUM(G37:H37)</f>
        <v>1892</v>
      </c>
      <c r="G37" s="32">
        <f>G38</f>
        <v>1892</v>
      </c>
      <c r="H37" s="32">
        <f>H38</f>
        <v>0</v>
      </c>
      <c r="I37" s="32">
        <f>I38</f>
        <v>1499.44</v>
      </c>
      <c r="J37" s="32">
        <f t="shared" si="3"/>
        <v>392.56</v>
      </c>
      <c r="K37" s="34"/>
    </row>
    <row r="38" s="3" customFormat="1" ht="38.1" customHeight="1" spans="1:12">
      <c r="A38" s="29">
        <v>32</v>
      </c>
      <c r="B38" s="30"/>
      <c r="C38" s="30" t="s">
        <v>98</v>
      </c>
      <c r="D38" s="35">
        <v>1892</v>
      </c>
      <c r="E38" s="32">
        <v>1892</v>
      </c>
      <c r="F38" s="32">
        <f>SUM(G38:H38)</f>
        <v>1892</v>
      </c>
      <c r="G38" s="32">
        <v>1892</v>
      </c>
      <c r="H38" s="32"/>
      <c r="I38" s="32">
        <v>1499.44</v>
      </c>
      <c r="J38" s="32">
        <f t="shared" si="3"/>
        <v>392.56</v>
      </c>
      <c r="K38" s="34"/>
    </row>
    <row r="39" s="3" customFormat="1" ht="27" customHeight="1" spans="1:12">
      <c r="A39" s="29">
        <v>33</v>
      </c>
      <c r="B39" s="30" t="s">
        <v>99</v>
      </c>
      <c r="C39" s="30" t="s">
        <v>63</v>
      </c>
      <c r="D39" s="35">
        <v>1923</v>
      </c>
      <c r="E39" s="35">
        <f>SUM(E41:E41)</f>
        <v>0</v>
      </c>
      <c r="F39" s="32"/>
      <c r="G39" s="32"/>
      <c r="H39" s="32"/>
      <c r="I39" s="32"/>
      <c r="J39" s="32">
        <f t="shared" si="3"/>
        <v>0</v>
      </c>
      <c r="K39" s="34"/>
    </row>
    <row r="40" s="3" customFormat="1" ht="30.95" customHeight="1" spans="1:12">
      <c r="A40" s="29">
        <v>34</v>
      </c>
      <c r="B40" s="30"/>
      <c r="C40" s="30" t="s">
        <v>100</v>
      </c>
      <c r="D40" s="35">
        <v>1000</v>
      </c>
      <c r="E40" s="35"/>
      <c r="F40" s="32"/>
      <c r="G40" s="32"/>
      <c r="H40" s="32"/>
      <c r="I40" s="32"/>
      <c r="J40" s="32">
        <f t="shared" si="3"/>
        <v>0</v>
      </c>
      <c r="K40" s="34"/>
    </row>
    <row r="41" s="3" customFormat="1" ht="30.95" customHeight="1" spans="1:12">
      <c r="A41" s="29">
        <v>35</v>
      </c>
      <c r="B41" s="30"/>
      <c r="C41" s="38" t="s">
        <v>101</v>
      </c>
      <c r="D41" s="35">
        <v>922.5</v>
      </c>
      <c r="E41" s="35"/>
      <c r="F41" s="32"/>
      <c r="G41" s="32"/>
      <c r="H41" s="32"/>
      <c r="I41" s="32"/>
      <c r="J41" s="32">
        <f t="shared" si="3"/>
        <v>0</v>
      </c>
      <c r="K41" s="34"/>
    </row>
    <row r="42" s="4" customFormat="1" ht="39" customHeight="1" spans="1:12">
      <c r="A42" s="29">
        <v>36</v>
      </c>
      <c r="B42" s="30" t="s">
        <v>102</v>
      </c>
      <c r="C42" s="30" t="s">
        <v>63</v>
      </c>
      <c r="D42" s="35">
        <v>273</v>
      </c>
      <c r="E42" s="39">
        <f>E44+E43</f>
        <v>273</v>
      </c>
      <c r="F42" s="32">
        <f t="shared" ref="F42:F48" si="4">SUM(G42:H42)</f>
        <v>273</v>
      </c>
      <c r="G42" s="32"/>
      <c r="H42" s="32">
        <f>H44+H43</f>
        <v>273</v>
      </c>
      <c r="I42" s="32">
        <f>I44+I43</f>
        <v>273</v>
      </c>
      <c r="J42" s="32">
        <f t="shared" si="3"/>
        <v>0</v>
      </c>
      <c r="K42" s="40"/>
      <c r="L42" s="3"/>
    </row>
    <row r="43" s="4" customFormat="1" ht="39" customHeight="1" spans="1:12">
      <c r="A43" s="29">
        <v>37</v>
      </c>
      <c r="B43" s="30"/>
      <c r="C43" s="30" t="s">
        <v>103</v>
      </c>
      <c r="D43" s="35"/>
      <c r="E43" s="39"/>
      <c r="F43" s="32">
        <f t="shared" si="4"/>
        <v>0</v>
      </c>
      <c r="G43" s="32"/>
      <c r="H43" s="32"/>
      <c r="I43" s="32"/>
      <c r="J43" s="32">
        <f t="shared" si="3"/>
        <v>0</v>
      </c>
      <c r="K43" s="28"/>
      <c r="L43" s="3"/>
    </row>
    <row r="44" s="4" customFormat="1" ht="57" customHeight="1" spans="1:12">
      <c r="A44" s="29">
        <v>38</v>
      </c>
      <c r="B44" s="30"/>
      <c r="C44" s="30" t="s">
        <v>104</v>
      </c>
      <c r="D44" s="35">
        <v>273</v>
      </c>
      <c r="E44" s="39">
        <v>273</v>
      </c>
      <c r="F44" s="32">
        <f t="shared" si="4"/>
        <v>273</v>
      </c>
      <c r="G44" s="32"/>
      <c r="H44" s="32">
        <v>273</v>
      </c>
      <c r="I44" s="32">
        <v>273</v>
      </c>
      <c r="J44" s="32">
        <f t="shared" si="3"/>
        <v>0</v>
      </c>
      <c r="K44" s="28"/>
      <c r="L44" s="3"/>
    </row>
    <row r="45" s="3" customFormat="1" ht="30.95" customHeight="1" spans="1:12">
      <c r="A45" s="29">
        <v>39</v>
      </c>
      <c r="B45" s="30" t="s">
        <v>105</v>
      </c>
      <c r="C45" s="30" t="s">
        <v>63</v>
      </c>
      <c r="D45" s="35">
        <f>SUM(D46:D47)</f>
        <v>233.4</v>
      </c>
      <c r="E45" s="32">
        <f>SUM(E47+E46)</f>
        <v>233.4</v>
      </c>
      <c r="F45" s="32">
        <f t="shared" si="4"/>
        <v>149</v>
      </c>
      <c r="G45" s="32">
        <f>SUM(G47+G46)</f>
        <v>149</v>
      </c>
      <c r="H45" s="32">
        <f>SUM(H47+H46)</f>
        <v>0</v>
      </c>
      <c r="I45" s="32"/>
      <c r="J45" s="32">
        <f t="shared" si="3"/>
        <v>149</v>
      </c>
      <c r="K45" s="34"/>
    </row>
    <row r="46" s="3" customFormat="1" ht="30.95" customHeight="1" spans="1:12">
      <c r="A46" s="29">
        <v>40</v>
      </c>
      <c r="B46" s="30"/>
      <c r="C46" s="30" t="s">
        <v>106</v>
      </c>
      <c r="D46" s="35">
        <v>104</v>
      </c>
      <c r="E46" s="32">
        <v>104</v>
      </c>
      <c r="F46" s="32">
        <f t="shared" si="4"/>
        <v>20</v>
      </c>
      <c r="G46" s="32">
        <v>20</v>
      </c>
      <c r="H46" s="32"/>
      <c r="I46" s="32"/>
      <c r="J46" s="32">
        <f t="shared" si="3"/>
        <v>20</v>
      </c>
      <c r="K46" s="28"/>
    </row>
    <row r="47" s="3" customFormat="1" ht="30.95" customHeight="1" spans="1:12">
      <c r="A47" s="29">
        <v>41</v>
      </c>
      <c r="B47" s="30"/>
      <c r="C47" s="30" t="s">
        <v>107</v>
      </c>
      <c r="D47" s="35">
        <v>129.4</v>
      </c>
      <c r="E47" s="32">
        <v>129.4</v>
      </c>
      <c r="F47" s="32">
        <f t="shared" si="4"/>
        <v>129</v>
      </c>
      <c r="G47" s="32">
        <v>129</v>
      </c>
      <c r="H47" s="32"/>
      <c r="I47" s="32"/>
      <c r="J47" s="32">
        <f t="shared" si="3"/>
        <v>129</v>
      </c>
      <c r="K47" s="34"/>
    </row>
    <row r="48" s="3" customFormat="1" ht="30.95" customHeight="1" spans="1:12">
      <c r="A48" s="29">
        <v>42</v>
      </c>
      <c r="B48" s="30" t="s">
        <v>108</v>
      </c>
      <c r="C48" s="30" t="s">
        <v>63</v>
      </c>
      <c r="D48" s="35">
        <f>SUM(D49:D50)</f>
        <v>162.5612</v>
      </c>
      <c r="E48" s="32">
        <f>SUM(E50+E49)</f>
        <v>162.5612</v>
      </c>
      <c r="F48" s="32">
        <f t="shared" si="4"/>
        <v>162.5612</v>
      </c>
      <c r="G48" s="32">
        <f>SUM(G50+G49)</f>
        <v>0</v>
      </c>
      <c r="H48" s="32">
        <f>SUM(H50+H49)</f>
        <v>162.5612</v>
      </c>
      <c r="I48" s="32"/>
      <c r="J48" s="32">
        <f t="shared" si="3"/>
        <v>162.5612</v>
      </c>
      <c r="K48" s="34"/>
    </row>
    <row r="49" s="3" customFormat="1" ht="30.95" customHeight="1" spans="1:11">
      <c r="A49" s="29">
        <v>43</v>
      </c>
      <c r="B49" s="30"/>
      <c r="C49" s="30" t="s">
        <v>109</v>
      </c>
      <c r="D49" s="35">
        <v>72.5612</v>
      </c>
      <c r="E49" s="32">
        <v>72.5612</v>
      </c>
      <c r="F49" s="32"/>
      <c r="G49" s="32"/>
      <c r="H49" s="32">
        <v>72.5612</v>
      </c>
      <c r="I49" s="32"/>
      <c r="J49" s="32">
        <f t="shared" si="3"/>
        <v>0</v>
      </c>
      <c r="K49" s="34"/>
    </row>
    <row r="50" s="3" customFormat="1" ht="30.95" customHeight="1" spans="1:11">
      <c r="A50" s="29">
        <v>44</v>
      </c>
      <c r="B50" s="30"/>
      <c r="C50" s="30" t="s">
        <v>110</v>
      </c>
      <c r="D50" s="35">
        <v>90</v>
      </c>
      <c r="E50" s="32">
        <v>90</v>
      </c>
      <c r="F50" s="32"/>
      <c r="G50" s="32"/>
      <c r="H50" s="32">
        <v>90</v>
      </c>
      <c r="I50" s="32"/>
      <c r="J50" s="32">
        <f t="shared" si="3"/>
        <v>0</v>
      </c>
      <c r="K50" s="34"/>
    </row>
    <row r="51" s="3" customFormat="1" ht="30.95" customHeight="1" spans="1:11">
      <c r="A51" s="29">
        <v>45</v>
      </c>
      <c r="B51" s="30" t="s">
        <v>111</v>
      </c>
      <c r="C51" s="30" t="s">
        <v>63</v>
      </c>
      <c r="D51" s="35">
        <v>350</v>
      </c>
      <c r="E51" s="32">
        <f>SUM(E53:E53)</f>
        <v>70</v>
      </c>
      <c r="F51" s="32">
        <f>F52+F53</f>
        <v>70</v>
      </c>
      <c r="G51" s="32"/>
      <c r="H51" s="32">
        <f>H52+H53</f>
        <v>70</v>
      </c>
      <c r="I51" s="32"/>
      <c r="J51" s="32">
        <f t="shared" si="3"/>
        <v>70</v>
      </c>
      <c r="K51" s="34"/>
    </row>
    <row r="52" s="3" customFormat="1" ht="30.95" customHeight="1" spans="1:11">
      <c r="A52" s="29">
        <v>46</v>
      </c>
      <c r="B52" s="30"/>
      <c r="C52" s="30" t="s">
        <v>112</v>
      </c>
      <c r="D52" s="35">
        <v>280</v>
      </c>
      <c r="E52" s="32"/>
      <c r="F52" s="32"/>
      <c r="G52" s="32"/>
      <c r="H52" s="32"/>
      <c r="I52" s="32"/>
      <c r="J52" s="32">
        <f t="shared" si="3"/>
        <v>0</v>
      </c>
      <c r="K52" s="34"/>
    </row>
    <row r="53" s="3" customFormat="1" ht="30.95" customHeight="1" spans="1:11">
      <c r="A53" s="29">
        <v>47</v>
      </c>
      <c r="B53" s="30"/>
      <c r="C53" s="30" t="s">
        <v>113</v>
      </c>
      <c r="D53" s="35">
        <v>69.65</v>
      </c>
      <c r="E53" s="37">
        <v>70</v>
      </c>
      <c r="F53" s="32">
        <f>G53+H53</f>
        <v>70</v>
      </c>
      <c r="G53" s="32"/>
      <c r="H53" s="37">
        <v>70</v>
      </c>
      <c r="I53" s="37"/>
      <c r="J53" s="32">
        <f t="shared" si="3"/>
        <v>70</v>
      </c>
      <c r="K53" s="34"/>
    </row>
    <row r="54" s="3" customFormat="1" spans="1:11">
      <c r="B54" s="2"/>
      <c r="C54" s="5"/>
      <c r="D54" s="6"/>
      <c r="E54" s="7"/>
      <c r="F54" s="8"/>
      <c r="G54" s="8"/>
      <c r="H54" s="8"/>
      <c r="I54" s="8"/>
      <c r="J54" s="8"/>
      <c r="K54" s="5"/>
    </row>
    <row r="55" s="3" customFormat="1" spans="1:11">
      <c r="B55" s="2"/>
      <c r="C55" s="5"/>
      <c r="D55" s="6"/>
      <c r="E55" s="7"/>
      <c r="F55" s="8"/>
      <c r="G55" s="8"/>
      <c r="H55" s="8"/>
      <c r="I55" s="8"/>
      <c r="J55" s="8"/>
      <c r="K55" s="5"/>
    </row>
    <row r="56" s="3" customFormat="1" spans="1:11">
      <c r="B56" s="2"/>
      <c r="C56" s="5"/>
      <c r="D56" s="6"/>
      <c r="E56" s="7"/>
      <c r="F56" s="8"/>
      <c r="G56" s="8"/>
      <c r="H56" s="8"/>
      <c r="I56" s="8"/>
      <c r="J56" s="8"/>
      <c r="K56" s="5"/>
    </row>
    <row r="57" s="3" customFormat="1" spans="1:11">
      <c r="B57" s="2"/>
      <c r="C57" s="5"/>
      <c r="D57" s="6"/>
      <c r="E57" s="7"/>
      <c r="F57" s="8"/>
      <c r="G57" s="8"/>
      <c r="H57" s="8"/>
      <c r="I57" s="8"/>
      <c r="J57" s="8"/>
      <c r="K57" s="5"/>
    </row>
    <row r="58" s="3" customFormat="1" spans="1:11">
      <c r="B58" s="2"/>
      <c r="C58" s="5"/>
      <c r="D58" s="6"/>
      <c r="E58" s="7"/>
      <c r="F58" s="8"/>
      <c r="G58" s="8"/>
      <c r="H58" s="8"/>
      <c r="I58" s="8"/>
      <c r="J58" s="8"/>
      <c r="K58" s="5"/>
    </row>
    <row r="59" s="3" customFormat="1" spans="1:11">
      <c r="B59" s="2"/>
      <c r="C59" s="5"/>
      <c r="D59" s="6"/>
      <c r="E59" s="7"/>
      <c r="F59" s="8"/>
      <c r="G59" s="8"/>
      <c r="H59" s="8"/>
      <c r="I59" s="8"/>
      <c r="J59" s="8"/>
      <c r="K59" s="5"/>
    </row>
    <row r="60" s="3" customFormat="1" spans="1:11">
      <c r="B60" s="2"/>
      <c r="C60" s="5"/>
      <c r="D60" s="6"/>
      <c r="E60" s="7"/>
      <c r="F60" s="8"/>
      <c r="G60" s="8"/>
      <c r="H60" s="8"/>
      <c r="I60" s="8"/>
      <c r="J60" s="8"/>
      <c r="K60" s="5"/>
    </row>
  </sheetData>
  <sheetProtection formatCells="0" insertHyperlinks="0" autoFilter="0"/>
  <autoFilter xmlns:etc="http://www.wps.cn/officeDocument/2017/etCustomData" ref="A5:XEW53" etc:filterBottomFollowUsedRange="0">
    <extLst/>
  </autoFilter>
  <mergeCells count="24">
    <mergeCell ref="A2:K2"/>
    <mergeCell ref="F4:H4"/>
    <mergeCell ref="A6:C6"/>
    <mergeCell ref="A4:A5"/>
    <mergeCell ref="B4:B5"/>
    <mergeCell ref="B7:B9"/>
    <mergeCell ref="B10:B17"/>
    <mergeCell ref="B18:B21"/>
    <mergeCell ref="B22:B27"/>
    <mergeCell ref="B28:B31"/>
    <mergeCell ref="B32:B34"/>
    <mergeCell ref="B35:B36"/>
    <mergeCell ref="B37:B38"/>
    <mergeCell ref="B39:B41"/>
    <mergeCell ref="B42:B44"/>
    <mergeCell ref="B45:B47"/>
    <mergeCell ref="B48:B50"/>
    <mergeCell ref="B51:B53"/>
    <mergeCell ref="C4:C5"/>
    <mergeCell ref="D4:D5"/>
    <mergeCell ref="E4:E5"/>
    <mergeCell ref="I4:I5"/>
    <mergeCell ref="J4:J5"/>
    <mergeCell ref="K4:K5"/>
  </mergeCells>
  <printOptions horizontalCentered="1"/>
  <pageMargins left="0.0388888888888889" right="0.0784722222222222" top="0.393055555555556" bottom="0.786805555555556" header="0.314583333333333" footer="0.708333333333333"/>
  <pageSetup paperSize="8" scale="89" fitToHeight="0" orientation="landscape" useFirstPageNumber="1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统筹部分</vt:lpstr>
      <vt:lpstr>附件1汇总表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~铖铖~</cp:lastModifiedBy>
  <dcterms:created xsi:type="dcterms:W3CDTF">2024-03-22T21:44:00Z</dcterms:created>
  <cp:lastPrinted>2024-03-30T12:03:00Z</cp:lastPrinted>
  <dcterms:modified xsi:type="dcterms:W3CDTF">2026-08-05T11:22:53Z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EE7515AABC82A78DB9CE616A70358902_43</vt:lpwstr>
  </property>
  <property fmtid="{D5CDD505-2E9C-101B-9397-08002B2CF9AE}" pid="4" name="CalculationRule">
    <vt:i4>0</vt:i4>
  </property>
</Properties>
</file>