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155" firstSheet="4" activeTab="4"/>
  </bookViews>
  <sheets>
    <sheet name="Sheet1" sheetId="1" state="hidden" r:id="rId1"/>
    <sheet name="Sheet2" sheetId="2" state="hidden" r:id="rId2"/>
    <sheet name="Sheet3" sheetId="3" state="hidden" r:id="rId3"/>
    <sheet name="Sheet1 (2)" sheetId="4" state="hidden" r:id="rId4"/>
    <sheet name="定稿" sheetId="5" r:id="rId5"/>
  </sheets>
  <definedNames>
    <definedName name="_xlnm.Print_Titles" localSheetId="0">'Sheet1'!$1:$4</definedName>
    <definedName name="_xlnm.Print_Titles" localSheetId="3">'Sheet1 (2)'!$1:$1</definedName>
    <definedName name="_xlnm.Print_Titles" localSheetId="4">'定稿'!$1:$4</definedName>
    <definedName name="_xlnm._FilterDatabase" localSheetId="3" hidden="1">'Sheet1 (2)'!$A$1:$E$480</definedName>
    <definedName name="_xlnm._FilterDatabase" localSheetId="4" hidden="1">'定稿'!$A$4:$F$483</definedName>
  </definedNames>
  <calcPr fullCalcOnLoad="1"/>
</workbook>
</file>

<file path=xl/sharedStrings.xml><?xml version="1.0" encoding="utf-8"?>
<sst xmlns="http://schemas.openxmlformats.org/spreadsheetml/2006/main" count="3206" uniqueCount="918">
  <si>
    <t>重庆市綦江区2017年区级一般公共预算本级支出预算表</t>
  </si>
  <si>
    <t>（按功能分类科目到项级）</t>
  </si>
  <si>
    <t>汇总编制：綦江区财政局</t>
  </si>
  <si>
    <t>单位：万元</t>
  </si>
  <si>
    <t>科目编码</t>
  </si>
  <si>
    <t>科目名称</t>
  </si>
  <si>
    <t>预算数</t>
  </si>
  <si>
    <t>本级支出合计</t>
  </si>
  <si>
    <t xml:space="preserve">201 </t>
  </si>
  <si>
    <t>一般公共服务支出</t>
  </si>
  <si>
    <t xml:space="preserve">20101 </t>
  </si>
  <si>
    <t xml:space="preserve">  人大事务</t>
  </si>
  <si>
    <t xml:space="preserve">2010101 </t>
  </si>
  <si>
    <t xml:space="preserve">     行政运行</t>
  </si>
  <si>
    <t xml:space="preserve">2010102 </t>
  </si>
  <si>
    <t xml:space="preserve">     一般行政管理事务</t>
  </si>
  <si>
    <t xml:space="preserve">2010104 </t>
  </si>
  <si>
    <t xml:space="preserve">     人大会议</t>
  </si>
  <si>
    <t xml:space="preserve">2010105 </t>
  </si>
  <si>
    <t xml:space="preserve">     人大立法</t>
  </si>
  <si>
    <t xml:space="preserve">2010106 </t>
  </si>
  <si>
    <t xml:space="preserve">     人大监督</t>
  </si>
  <si>
    <t xml:space="preserve">2010107 </t>
  </si>
  <si>
    <t xml:space="preserve">     人大代表履职能力提升</t>
  </si>
  <si>
    <t xml:space="preserve">2010108 </t>
  </si>
  <si>
    <t xml:space="preserve">     代表工作</t>
  </si>
  <si>
    <t xml:space="preserve">2010109 </t>
  </si>
  <si>
    <t xml:space="preserve">     人大信访工作</t>
  </si>
  <si>
    <t xml:space="preserve">2010150 </t>
  </si>
  <si>
    <t xml:space="preserve">     事业运行</t>
  </si>
  <si>
    <t xml:space="preserve">20102 </t>
  </si>
  <si>
    <t xml:space="preserve">  政协事务</t>
  </si>
  <si>
    <t xml:space="preserve">2010201 </t>
  </si>
  <si>
    <t xml:space="preserve">2010202 </t>
  </si>
  <si>
    <t xml:space="preserve">2010204 </t>
  </si>
  <si>
    <t xml:space="preserve">     政协会议</t>
  </si>
  <si>
    <t xml:space="preserve">2010250 </t>
  </si>
  <si>
    <t xml:space="preserve">20103 </t>
  </si>
  <si>
    <t xml:space="preserve">  政府办公厅（室）及相关机构事务</t>
  </si>
  <si>
    <t xml:space="preserve">2010301 </t>
  </si>
  <si>
    <t xml:space="preserve">2010302 </t>
  </si>
  <si>
    <t xml:space="preserve">2010303 </t>
  </si>
  <si>
    <t xml:space="preserve">     机关服务</t>
  </si>
  <si>
    <t xml:space="preserve">2010305 </t>
  </si>
  <si>
    <t xml:space="preserve">     专项业务活动</t>
  </si>
  <si>
    <t xml:space="preserve">2010308 </t>
  </si>
  <si>
    <t xml:space="preserve">     信访事务</t>
  </si>
  <si>
    <t xml:space="preserve">2010350 </t>
  </si>
  <si>
    <t xml:space="preserve">2010399 </t>
  </si>
  <si>
    <t xml:space="preserve">     其他政府办公厅（室）及相关机构事务支出</t>
  </si>
  <si>
    <t xml:space="preserve">20104 </t>
  </si>
  <si>
    <t xml:space="preserve">  发展与改革事务</t>
  </si>
  <si>
    <t xml:space="preserve">2010401 </t>
  </si>
  <si>
    <t xml:space="preserve">2010402 </t>
  </si>
  <si>
    <t xml:space="preserve">2010406 </t>
  </si>
  <si>
    <t xml:space="preserve">     社会事业发展规划</t>
  </si>
  <si>
    <t xml:space="preserve">2010407 </t>
  </si>
  <si>
    <t xml:space="preserve">     经济体制改革研究</t>
  </si>
  <si>
    <t xml:space="preserve">2010408 </t>
  </si>
  <si>
    <t xml:space="preserve">     物价管理</t>
  </si>
  <si>
    <t xml:space="preserve">2010450 </t>
  </si>
  <si>
    <t xml:space="preserve">2010499 </t>
  </si>
  <si>
    <t xml:space="preserve">     其他发展与改革事务支出</t>
  </si>
  <si>
    <t xml:space="preserve">20105 </t>
  </si>
  <si>
    <t xml:space="preserve">  统计信息事务</t>
  </si>
  <si>
    <t xml:space="preserve">2010501 </t>
  </si>
  <si>
    <t xml:space="preserve">2010502 </t>
  </si>
  <si>
    <t xml:space="preserve">2010507 </t>
  </si>
  <si>
    <t xml:space="preserve">     专项普查活动</t>
  </si>
  <si>
    <t xml:space="preserve">2010508 </t>
  </si>
  <si>
    <t xml:space="preserve">     统计抽样调查</t>
  </si>
  <si>
    <t xml:space="preserve">20106 </t>
  </si>
  <si>
    <t xml:space="preserve">  财政事务</t>
  </si>
  <si>
    <t xml:space="preserve">2010601 </t>
  </si>
  <si>
    <t xml:space="preserve">2010602 </t>
  </si>
  <si>
    <t xml:space="preserve">2010605 </t>
  </si>
  <si>
    <t xml:space="preserve">     财政国库业务</t>
  </si>
  <si>
    <t xml:space="preserve">2010607 </t>
  </si>
  <si>
    <t xml:space="preserve">     信息化建设</t>
  </si>
  <si>
    <t xml:space="preserve">2010608 </t>
  </si>
  <si>
    <t xml:space="preserve">     财政委托业务支出</t>
  </si>
  <si>
    <t xml:space="preserve">2010650 </t>
  </si>
  <si>
    <t xml:space="preserve">2010699 </t>
  </si>
  <si>
    <t xml:space="preserve">     其他财政事务支出</t>
  </si>
  <si>
    <t xml:space="preserve">20108 </t>
  </si>
  <si>
    <t xml:space="preserve">  审计事务</t>
  </si>
  <si>
    <t xml:space="preserve">2010804 </t>
  </si>
  <si>
    <t xml:space="preserve">     审计业务</t>
  </si>
  <si>
    <t xml:space="preserve">20110 </t>
  </si>
  <si>
    <t xml:space="preserve">  人力资源事务</t>
  </si>
  <si>
    <t xml:space="preserve">2011001 </t>
  </si>
  <si>
    <t xml:space="preserve">2011002 </t>
  </si>
  <si>
    <t xml:space="preserve">2011006 </t>
  </si>
  <si>
    <t xml:space="preserve">     军队转业干部安置</t>
  </si>
  <si>
    <t xml:space="preserve">2011009 </t>
  </si>
  <si>
    <t xml:space="preserve">     公务员考核</t>
  </si>
  <si>
    <t xml:space="preserve">2011010 </t>
  </si>
  <si>
    <t xml:space="preserve">     公务员履职能力提升</t>
  </si>
  <si>
    <t xml:space="preserve">2011011 </t>
  </si>
  <si>
    <t xml:space="preserve">     公务员招考</t>
  </si>
  <si>
    <t xml:space="preserve">2011050 </t>
  </si>
  <si>
    <t xml:space="preserve">2011099 </t>
  </si>
  <si>
    <t xml:space="preserve">     其他人力资源事务支出</t>
  </si>
  <si>
    <t xml:space="preserve">20111 </t>
  </si>
  <si>
    <t xml:space="preserve">  纪检监察事务</t>
  </si>
  <si>
    <t xml:space="preserve">2011101 </t>
  </si>
  <si>
    <t xml:space="preserve">2011102 </t>
  </si>
  <si>
    <t xml:space="preserve">2011150 </t>
  </si>
  <si>
    <t xml:space="preserve">20113 </t>
  </si>
  <si>
    <t xml:space="preserve">  商贸事务</t>
  </si>
  <si>
    <t xml:space="preserve">2011301 </t>
  </si>
  <si>
    <t xml:space="preserve">2011302 </t>
  </si>
  <si>
    <t xml:space="preserve">2011304 </t>
  </si>
  <si>
    <t xml:space="preserve">     对外贸易管理</t>
  </si>
  <si>
    <t xml:space="preserve">2011308 </t>
  </si>
  <si>
    <t xml:space="preserve">     招商引资</t>
  </si>
  <si>
    <t xml:space="preserve">2011350 </t>
  </si>
  <si>
    <t xml:space="preserve">2011399 </t>
  </si>
  <si>
    <t xml:space="preserve">     其他商贸事务支出</t>
  </si>
  <si>
    <t xml:space="preserve">20115 </t>
  </si>
  <si>
    <t xml:space="preserve">  工商行政管理事务</t>
  </si>
  <si>
    <t xml:space="preserve">2011505 </t>
  </si>
  <si>
    <t xml:space="preserve">     执法办案专项</t>
  </si>
  <si>
    <t xml:space="preserve">2011506 </t>
  </si>
  <si>
    <t xml:space="preserve">     消费者权益保护</t>
  </si>
  <si>
    <t xml:space="preserve">2011599 </t>
  </si>
  <si>
    <t xml:space="preserve">     其他工商行政管理事务支出</t>
  </si>
  <si>
    <t xml:space="preserve">20117 </t>
  </si>
  <si>
    <t xml:space="preserve">  质量技术监督与检验检疫事务</t>
  </si>
  <si>
    <t xml:space="preserve">2011706 </t>
  </si>
  <si>
    <t xml:space="preserve">     质量技术监督行政执法及业务管理</t>
  </si>
  <si>
    <t xml:space="preserve">20123 </t>
  </si>
  <si>
    <t xml:space="preserve">  民族事务</t>
  </si>
  <si>
    <t xml:space="preserve">2012301 </t>
  </si>
  <si>
    <t xml:space="preserve">2012302 </t>
  </si>
  <si>
    <t xml:space="preserve">2012304 </t>
  </si>
  <si>
    <t xml:space="preserve">     民族工作专项</t>
  </si>
  <si>
    <t xml:space="preserve">20124 </t>
  </si>
  <si>
    <t xml:space="preserve">  宗教事务</t>
  </si>
  <si>
    <t xml:space="preserve">2012402 </t>
  </si>
  <si>
    <t xml:space="preserve">2012404 </t>
  </si>
  <si>
    <t xml:space="preserve">     宗教工作专项</t>
  </si>
  <si>
    <t xml:space="preserve">20125 </t>
  </si>
  <si>
    <t xml:space="preserve">  港澳台侨事务</t>
  </si>
  <si>
    <t xml:space="preserve">2012501 </t>
  </si>
  <si>
    <t xml:space="preserve">2012502 </t>
  </si>
  <si>
    <t xml:space="preserve">20126 </t>
  </si>
  <si>
    <t xml:space="preserve">  档案事务</t>
  </si>
  <si>
    <t xml:space="preserve">2012601 </t>
  </si>
  <si>
    <t xml:space="preserve">2012604 </t>
  </si>
  <si>
    <t xml:space="preserve">     档案馆</t>
  </si>
  <si>
    <t xml:space="preserve">20128 </t>
  </si>
  <si>
    <t xml:space="preserve">  民主党派及工商联事务</t>
  </si>
  <si>
    <t xml:space="preserve">2012801 </t>
  </si>
  <si>
    <t xml:space="preserve">2012802 </t>
  </si>
  <si>
    <t xml:space="preserve">2012850 </t>
  </si>
  <si>
    <t xml:space="preserve">20129 </t>
  </si>
  <si>
    <t xml:space="preserve">  群众团体事务</t>
  </si>
  <si>
    <t xml:space="preserve">2012901 </t>
  </si>
  <si>
    <t xml:space="preserve">2012902 </t>
  </si>
  <si>
    <t xml:space="preserve">2012905 </t>
  </si>
  <si>
    <t xml:space="preserve">     工会疗养休养</t>
  </si>
  <si>
    <t xml:space="preserve">2012950 </t>
  </si>
  <si>
    <t xml:space="preserve">2012999 </t>
  </si>
  <si>
    <t xml:space="preserve">     其他群众团体事务支出</t>
  </si>
  <si>
    <t xml:space="preserve">20131 </t>
  </si>
  <si>
    <t xml:space="preserve">  党委办公厅（室）及相关机构事务</t>
  </si>
  <si>
    <t xml:space="preserve">2013101 </t>
  </si>
  <si>
    <t xml:space="preserve">2013102 </t>
  </si>
  <si>
    <t xml:space="preserve">2013105 </t>
  </si>
  <si>
    <t xml:space="preserve">     专项业务</t>
  </si>
  <si>
    <t xml:space="preserve">2013150 </t>
  </si>
  <si>
    <t xml:space="preserve">20132 </t>
  </si>
  <si>
    <t xml:space="preserve">  组织事务</t>
  </si>
  <si>
    <t xml:space="preserve">2013201 </t>
  </si>
  <si>
    <t xml:space="preserve">2013202 </t>
  </si>
  <si>
    <t xml:space="preserve">2013250 </t>
  </si>
  <si>
    <t xml:space="preserve">20133 </t>
  </si>
  <si>
    <t xml:space="preserve">  宣传事务</t>
  </si>
  <si>
    <t xml:space="preserve">2013301 </t>
  </si>
  <si>
    <t xml:space="preserve">2013302 </t>
  </si>
  <si>
    <t xml:space="preserve">2013350 </t>
  </si>
  <si>
    <t xml:space="preserve">2013399 </t>
  </si>
  <si>
    <t xml:space="preserve">     其他宣传事务支出</t>
  </si>
  <si>
    <t xml:space="preserve">20134 </t>
  </si>
  <si>
    <t xml:space="preserve">  统战事务</t>
  </si>
  <si>
    <t xml:space="preserve">2013401 </t>
  </si>
  <si>
    <t xml:space="preserve">2013402 </t>
  </si>
  <si>
    <t xml:space="preserve">2013450 </t>
  </si>
  <si>
    <t xml:space="preserve">20136 </t>
  </si>
  <si>
    <t xml:space="preserve">  其他共产党事务支出</t>
  </si>
  <si>
    <t xml:space="preserve">2013601 </t>
  </si>
  <si>
    <t xml:space="preserve">2013602 </t>
  </si>
  <si>
    <t xml:space="preserve">20199 </t>
  </si>
  <si>
    <t xml:space="preserve">  其他一般公共服务支出</t>
  </si>
  <si>
    <t xml:space="preserve">2019999 </t>
  </si>
  <si>
    <t xml:space="preserve">     其他一般公共服务支出</t>
  </si>
  <si>
    <t xml:space="preserve">203 </t>
  </si>
  <si>
    <t>国防支出</t>
  </si>
  <si>
    <t xml:space="preserve">20306 </t>
  </si>
  <si>
    <t xml:space="preserve">  国防动员</t>
  </si>
  <si>
    <t xml:space="preserve">2030601 </t>
  </si>
  <si>
    <t xml:space="preserve">     兵役征集</t>
  </si>
  <si>
    <t xml:space="preserve">2030606 </t>
  </si>
  <si>
    <t xml:space="preserve">     预备役部队</t>
  </si>
  <si>
    <t xml:space="preserve">2030607 </t>
  </si>
  <si>
    <t xml:space="preserve">     民兵</t>
  </si>
  <si>
    <t xml:space="preserve">2030699 </t>
  </si>
  <si>
    <t xml:space="preserve">     其他国防动员支出</t>
  </si>
  <si>
    <t xml:space="preserve">20399 </t>
  </si>
  <si>
    <t xml:space="preserve">  其他国防支出</t>
  </si>
  <si>
    <t xml:space="preserve">2039901 </t>
  </si>
  <si>
    <t xml:space="preserve">     其他国防支出</t>
  </si>
  <si>
    <t xml:space="preserve">204 </t>
  </si>
  <si>
    <t>公共安全支出</t>
  </si>
  <si>
    <t xml:space="preserve">20401 </t>
  </si>
  <si>
    <t xml:space="preserve">  武装警察</t>
  </si>
  <si>
    <t xml:space="preserve">2040103 </t>
  </si>
  <si>
    <t xml:space="preserve">     消防</t>
  </si>
  <si>
    <t xml:space="preserve">2040199 </t>
  </si>
  <si>
    <t xml:space="preserve">     其他武装警察支出</t>
  </si>
  <si>
    <t xml:space="preserve">20402 </t>
  </si>
  <si>
    <t xml:space="preserve">  公安</t>
  </si>
  <si>
    <t xml:space="preserve">2040201 </t>
  </si>
  <si>
    <t xml:space="preserve">2040202 </t>
  </si>
  <si>
    <t xml:space="preserve">2040204 </t>
  </si>
  <si>
    <t xml:space="preserve">     治安管理</t>
  </si>
  <si>
    <t xml:space="preserve">2040205 </t>
  </si>
  <si>
    <t xml:space="preserve">     国内安全保卫</t>
  </si>
  <si>
    <t xml:space="preserve">2040206 </t>
  </si>
  <si>
    <t xml:space="preserve">     刑事侦查</t>
  </si>
  <si>
    <t xml:space="preserve">2040207 </t>
  </si>
  <si>
    <t xml:space="preserve">     经济犯罪侦查</t>
  </si>
  <si>
    <t xml:space="preserve">2040208 </t>
  </si>
  <si>
    <t xml:space="preserve">     出入境管理</t>
  </si>
  <si>
    <t xml:space="preserve">2040210 </t>
  </si>
  <si>
    <t xml:space="preserve">     防范和处理邪教犯罪</t>
  </si>
  <si>
    <t xml:space="preserve">2040211 </t>
  </si>
  <si>
    <t xml:space="preserve">     禁毒管理</t>
  </si>
  <si>
    <t xml:space="preserve">2040212 </t>
  </si>
  <si>
    <t xml:space="preserve">     道路交通管理</t>
  </si>
  <si>
    <t xml:space="preserve">2040215 </t>
  </si>
  <si>
    <t xml:space="preserve">     居民身份证管理</t>
  </si>
  <si>
    <t xml:space="preserve">2040216 </t>
  </si>
  <si>
    <t xml:space="preserve">     网络运行及维护</t>
  </si>
  <si>
    <t xml:space="preserve">2040217 </t>
  </si>
  <si>
    <t xml:space="preserve">     拘押收教场所管理</t>
  </si>
  <si>
    <t xml:space="preserve">2040218 </t>
  </si>
  <si>
    <t xml:space="preserve">     警犬繁育及训养</t>
  </si>
  <si>
    <t xml:space="preserve">20406 </t>
  </si>
  <si>
    <t xml:space="preserve">  司法</t>
  </si>
  <si>
    <t xml:space="preserve">2040601 </t>
  </si>
  <si>
    <t xml:space="preserve">2040602 </t>
  </si>
  <si>
    <t xml:space="preserve">2040604 </t>
  </si>
  <si>
    <t xml:space="preserve">     基层司法业务</t>
  </si>
  <si>
    <t xml:space="preserve">2040605 </t>
  </si>
  <si>
    <t xml:space="preserve">     普法宣传</t>
  </si>
  <si>
    <t xml:space="preserve">2040606 </t>
  </si>
  <si>
    <t xml:space="preserve">     律师公证管理</t>
  </si>
  <si>
    <t xml:space="preserve">2040607 </t>
  </si>
  <si>
    <t xml:space="preserve">     法律援助</t>
  </si>
  <si>
    <t xml:space="preserve">2040610 </t>
  </si>
  <si>
    <t xml:space="preserve">     社区矫正</t>
  </si>
  <si>
    <t xml:space="preserve">2040611 </t>
  </si>
  <si>
    <t xml:space="preserve">     司法鉴定</t>
  </si>
  <si>
    <t xml:space="preserve">2040650 </t>
  </si>
  <si>
    <t xml:space="preserve">20409 </t>
  </si>
  <si>
    <t xml:space="preserve">  国家保密</t>
  </si>
  <si>
    <t xml:space="preserve">2040905 </t>
  </si>
  <si>
    <t xml:space="preserve">     保密管理</t>
  </si>
  <si>
    <t xml:space="preserve">205 </t>
  </si>
  <si>
    <t>教育支出</t>
  </si>
  <si>
    <t xml:space="preserve">20501 </t>
  </si>
  <si>
    <t xml:space="preserve">  教育管理事务</t>
  </si>
  <si>
    <t xml:space="preserve">2050101 </t>
  </si>
  <si>
    <t xml:space="preserve">2050102 </t>
  </si>
  <si>
    <t xml:space="preserve">2050199 </t>
  </si>
  <si>
    <t xml:space="preserve">     其他教育管理事务支出</t>
  </si>
  <si>
    <t xml:space="preserve">20502 </t>
  </si>
  <si>
    <t xml:space="preserve">  普通教育</t>
  </si>
  <si>
    <t xml:space="preserve">2050201 </t>
  </si>
  <si>
    <t xml:space="preserve">     学前教育</t>
  </si>
  <si>
    <t xml:space="preserve">2050202 </t>
  </si>
  <si>
    <t xml:space="preserve">     小学教育</t>
  </si>
  <si>
    <t xml:space="preserve">2050203 </t>
  </si>
  <si>
    <t xml:space="preserve">     初中教育</t>
  </si>
  <si>
    <t xml:space="preserve">2050204 </t>
  </si>
  <si>
    <t xml:space="preserve">     高中教育</t>
  </si>
  <si>
    <t xml:space="preserve">2050299 </t>
  </si>
  <si>
    <t xml:space="preserve">     其他普通教育支出</t>
  </si>
  <si>
    <t xml:space="preserve">20503 </t>
  </si>
  <si>
    <t xml:space="preserve">  职业教育</t>
  </si>
  <si>
    <t xml:space="preserve">2050302 </t>
  </si>
  <si>
    <t xml:space="preserve">     中专教育</t>
  </si>
  <si>
    <t xml:space="preserve">2050304 </t>
  </si>
  <si>
    <t xml:space="preserve">     职业高中教育</t>
  </si>
  <si>
    <t xml:space="preserve">20507 </t>
  </si>
  <si>
    <t xml:space="preserve">  特殊教育</t>
  </si>
  <si>
    <t xml:space="preserve">2050701 </t>
  </si>
  <si>
    <t xml:space="preserve">     特殊学校教育</t>
  </si>
  <si>
    <t xml:space="preserve">20508 </t>
  </si>
  <si>
    <t xml:space="preserve">  进修及培训</t>
  </si>
  <si>
    <t xml:space="preserve">2050801 </t>
  </si>
  <si>
    <t xml:space="preserve">     教师进修</t>
  </si>
  <si>
    <t xml:space="preserve">2050802 </t>
  </si>
  <si>
    <t xml:space="preserve">     干部教育</t>
  </si>
  <si>
    <t xml:space="preserve">20509 </t>
  </si>
  <si>
    <t xml:space="preserve">  教育费附加安排的支出</t>
  </si>
  <si>
    <t xml:space="preserve">2050901 </t>
  </si>
  <si>
    <t xml:space="preserve">     农村中小学校舍建设</t>
  </si>
  <si>
    <t xml:space="preserve">2050902 </t>
  </si>
  <si>
    <t xml:space="preserve">     农村中小学教学设施</t>
  </si>
  <si>
    <t xml:space="preserve">2050999 </t>
  </si>
  <si>
    <t xml:space="preserve">     其他教育费附加安排的支出</t>
  </si>
  <si>
    <t xml:space="preserve">20599 </t>
  </si>
  <si>
    <t xml:space="preserve">  其他教育支出</t>
  </si>
  <si>
    <t xml:space="preserve">2059999 </t>
  </si>
  <si>
    <t xml:space="preserve">     其他教育支出</t>
  </si>
  <si>
    <t xml:space="preserve">206 </t>
  </si>
  <si>
    <t>科学技术支出</t>
  </si>
  <si>
    <t xml:space="preserve">20601 </t>
  </si>
  <si>
    <t xml:space="preserve">  科学技术管理事务</t>
  </si>
  <si>
    <t xml:space="preserve">2060101 </t>
  </si>
  <si>
    <t xml:space="preserve">2060199 </t>
  </si>
  <si>
    <t xml:space="preserve">     其他科学技术管理事务支出</t>
  </si>
  <si>
    <t xml:space="preserve">20604 </t>
  </si>
  <si>
    <t xml:space="preserve">  技术研究与开发</t>
  </si>
  <si>
    <t xml:space="preserve">2060402 </t>
  </si>
  <si>
    <t xml:space="preserve">     应用技术研究与开发</t>
  </si>
  <si>
    <t xml:space="preserve">2060403 </t>
  </si>
  <si>
    <t xml:space="preserve">     产业技术研究与开发</t>
  </si>
  <si>
    <t xml:space="preserve">20607 </t>
  </si>
  <si>
    <t xml:space="preserve">  科学技术普及</t>
  </si>
  <si>
    <t xml:space="preserve">2060702 </t>
  </si>
  <si>
    <t xml:space="preserve">     科普活动</t>
  </si>
  <si>
    <t xml:space="preserve">2060703 </t>
  </si>
  <si>
    <t xml:space="preserve">     青少年科技活动</t>
  </si>
  <si>
    <t xml:space="preserve">207 </t>
  </si>
  <si>
    <t>文化体育与传媒支出</t>
  </si>
  <si>
    <t xml:space="preserve">20701 </t>
  </si>
  <si>
    <t xml:space="preserve">  文化</t>
  </si>
  <si>
    <t xml:space="preserve">2070101 </t>
  </si>
  <si>
    <t xml:space="preserve">2070102 </t>
  </si>
  <si>
    <t xml:space="preserve">2070104 </t>
  </si>
  <si>
    <t xml:space="preserve">     图书馆</t>
  </si>
  <si>
    <t xml:space="preserve">2070107 </t>
  </si>
  <si>
    <t xml:space="preserve">     艺术表演团体</t>
  </si>
  <si>
    <t xml:space="preserve">2070108 </t>
  </si>
  <si>
    <t xml:space="preserve">     文化活动</t>
  </si>
  <si>
    <t xml:space="preserve">2070109 </t>
  </si>
  <si>
    <t xml:space="preserve">     群众文化</t>
  </si>
  <si>
    <t xml:space="preserve">2070111 </t>
  </si>
  <si>
    <t xml:space="preserve">     文化创作与保护</t>
  </si>
  <si>
    <t xml:space="preserve">2070112 </t>
  </si>
  <si>
    <t xml:space="preserve">     文化市场管理</t>
  </si>
  <si>
    <t xml:space="preserve">2070199 </t>
  </si>
  <si>
    <t xml:space="preserve">     其他文化支出</t>
  </si>
  <si>
    <t xml:space="preserve">20702 </t>
  </si>
  <si>
    <t xml:space="preserve">  文物</t>
  </si>
  <si>
    <t xml:space="preserve">2070204 </t>
  </si>
  <si>
    <t xml:space="preserve">     文物保护</t>
  </si>
  <si>
    <t xml:space="preserve">2070205 </t>
  </si>
  <si>
    <t xml:space="preserve">     博物馆</t>
  </si>
  <si>
    <t xml:space="preserve">20703 </t>
  </si>
  <si>
    <t xml:space="preserve">  体育</t>
  </si>
  <si>
    <t xml:space="preserve">2070305 </t>
  </si>
  <si>
    <t xml:space="preserve">     体育竞赛</t>
  </si>
  <si>
    <t xml:space="preserve">2070306 </t>
  </si>
  <si>
    <t xml:space="preserve">     体育训练</t>
  </si>
  <si>
    <t xml:space="preserve">2070307 </t>
  </si>
  <si>
    <t xml:space="preserve">     体育场馆</t>
  </si>
  <si>
    <t xml:space="preserve">2070308 </t>
  </si>
  <si>
    <t xml:space="preserve">     群众体育</t>
  </si>
  <si>
    <t xml:space="preserve">2070399 </t>
  </si>
  <si>
    <t xml:space="preserve">     其他体育支出</t>
  </si>
  <si>
    <t xml:space="preserve">20704 </t>
  </si>
  <si>
    <t xml:space="preserve">  新闻出版广播影视</t>
  </si>
  <si>
    <t xml:space="preserve">2070401 </t>
  </si>
  <si>
    <t xml:space="preserve">2070405 </t>
  </si>
  <si>
    <t xml:space="preserve">     电视</t>
  </si>
  <si>
    <t xml:space="preserve">2070406 </t>
  </si>
  <si>
    <t xml:space="preserve">     电影</t>
  </si>
  <si>
    <t xml:space="preserve">2070407 </t>
  </si>
  <si>
    <t xml:space="preserve">     新闻通讯</t>
  </si>
  <si>
    <t xml:space="preserve">208 </t>
  </si>
  <si>
    <t>社会保障和就业支出</t>
  </si>
  <si>
    <t xml:space="preserve">20801 </t>
  </si>
  <si>
    <t xml:space="preserve">  人力资源和社会保障管理事务</t>
  </si>
  <si>
    <t xml:space="preserve">2080101 </t>
  </si>
  <si>
    <t xml:space="preserve">2080102 </t>
  </si>
  <si>
    <t xml:space="preserve">2080104 </t>
  </si>
  <si>
    <t xml:space="preserve">     综合业务管理</t>
  </si>
  <si>
    <t xml:space="preserve">2080105 </t>
  </si>
  <si>
    <t xml:space="preserve">     劳动保障监察</t>
  </si>
  <si>
    <t xml:space="preserve">2080106 </t>
  </si>
  <si>
    <t xml:space="preserve">     就业管理事务</t>
  </si>
  <si>
    <t xml:space="preserve">2080107 </t>
  </si>
  <si>
    <t xml:space="preserve">     社会保险业务管理事务</t>
  </si>
  <si>
    <t xml:space="preserve">2080109 </t>
  </si>
  <si>
    <t xml:space="preserve">     社会保险经办机构</t>
  </si>
  <si>
    <t xml:space="preserve">2080110 </t>
  </si>
  <si>
    <t xml:space="preserve">     劳动关系和维权</t>
  </si>
  <si>
    <t xml:space="preserve">2080111 </t>
  </si>
  <si>
    <t xml:space="preserve">     公共就业服务和职业技能鉴定机构</t>
  </si>
  <si>
    <t xml:space="preserve">2080199 </t>
  </si>
  <si>
    <t xml:space="preserve">     其他人力资源和社会保障管理事务支出</t>
  </si>
  <si>
    <t xml:space="preserve">20802 </t>
  </si>
  <si>
    <t xml:space="preserve">  民政管理事务</t>
  </si>
  <si>
    <t xml:space="preserve">2080201 </t>
  </si>
  <si>
    <t xml:space="preserve">2080202 </t>
  </si>
  <si>
    <t xml:space="preserve">2080204 </t>
  </si>
  <si>
    <t xml:space="preserve">     拥军优属</t>
  </si>
  <si>
    <t xml:space="preserve">2080205 </t>
  </si>
  <si>
    <t xml:space="preserve">     老龄事务</t>
  </si>
  <si>
    <t xml:space="preserve">2080206 </t>
  </si>
  <si>
    <t xml:space="preserve">     民间组织管理</t>
  </si>
  <si>
    <t xml:space="preserve">2080207 </t>
  </si>
  <si>
    <t xml:space="preserve">     行政区划和地名管理</t>
  </si>
  <si>
    <t xml:space="preserve">2080208 </t>
  </si>
  <si>
    <t xml:space="preserve">     基层政权和社区建设</t>
  </si>
  <si>
    <t xml:space="preserve">2080209 </t>
  </si>
  <si>
    <t xml:space="preserve">     部队供应</t>
  </si>
  <si>
    <t xml:space="preserve">2080299 </t>
  </si>
  <si>
    <t xml:space="preserve">     其他民政管理事务支出</t>
  </si>
  <si>
    <t xml:space="preserve">20805 </t>
  </si>
  <si>
    <t xml:space="preserve">  行政事业单位离退休</t>
  </si>
  <si>
    <t xml:space="preserve">2080501 </t>
  </si>
  <si>
    <t xml:space="preserve">     归口管理的行政单位离退休</t>
  </si>
  <si>
    <t xml:space="preserve">2080502 </t>
  </si>
  <si>
    <t xml:space="preserve">     事业单位离退休</t>
  </si>
  <si>
    <t xml:space="preserve">2080506 </t>
  </si>
  <si>
    <t xml:space="preserve">     机关事业单位职业年金缴费支出</t>
  </si>
  <si>
    <t xml:space="preserve">2080599 </t>
  </si>
  <si>
    <t xml:space="preserve">     其他行政事业单位离退休支出</t>
  </si>
  <si>
    <t xml:space="preserve">20807 </t>
  </si>
  <si>
    <t xml:space="preserve">  就业补助</t>
  </si>
  <si>
    <t xml:space="preserve">2080701 </t>
  </si>
  <si>
    <t xml:space="preserve">     就业创业服务补贴</t>
  </si>
  <si>
    <t xml:space="preserve">2080799 </t>
  </si>
  <si>
    <t xml:space="preserve">     其他就业补助支出</t>
  </si>
  <si>
    <t xml:space="preserve">20808 </t>
  </si>
  <si>
    <t xml:space="preserve">  抚恤</t>
  </si>
  <si>
    <t xml:space="preserve">2080801 </t>
  </si>
  <si>
    <t xml:space="preserve">     死亡抚恤</t>
  </si>
  <si>
    <t xml:space="preserve">2080802 </t>
  </si>
  <si>
    <t xml:space="preserve">     伤残抚恤</t>
  </si>
  <si>
    <t xml:space="preserve">2080803 </t>
  </si>
  <si>
    <t xml:space="preserve">     在乡复员、退伍军人生活补助</t>
  </si>
  <si>
    <t xml:space="preserve">2080804 </t>
  </si>
  <si>
    <t xml:space="preserve">     优抚事业单位支出</t>
  </si>
  <si>
    <t xml:space="preserve">2080805 </t>
  </si>
  <si>
    <t xml:space="preserve">     义务兵优待</t>
  </si>
  <si>
    <t xml:space="preserve">2080899 </t>
  </si>
  <si>
    <t xml:space="preserve">     其他优抚支出</t>
  </si>
  <si>
    <t xml:space="preserve">20809 </t>
  </si>
  <si>
    <t xml:space="preserve">  退役安置</t>
  </si>
  <si>
    <t xml:space="preserve">2080901 </t>
  </si>
  <si>
    <t xml:space="preserve">     退役士兵安置</t>
  </si>
  <si>
    <t xml:space="preserve">2080902 </t>
  </si>
  <si>
    <t xml:space="preserve">     军队移交政府的离退休人员安置</t>
  </si>
  <si>
    <t xml:space="preserve">2080903 </t>
  </si>
  <si>
    <t xml:space="preserve">     军队移交政府离退休干部管理机构</t>
  </si>
  <si>
    <t xml:space="preserve">20810 </t>
  </si>
  <si>
    <t xml:space="preserve">  社会福利</t>
  </si>
  <si>
    <t xml:space="preserve">2081002 </t>
  </si>
  <si>
    <t xml:space="preserve">     老年福利</t>
  </si>
  <si>
    <t xml:space="preserve">2081004 </t>
  </si>
  <si>
    <t xml:space="preserve">     殡葬</t>
  </si>
  <si>
    <t xml:space="preserve">2081005 </t>
  </si>
  <si>
    <t xml:space="preserve">     社会福利事业单位</t>
  </si>
  <si>
    <t xml:space="preserve">20811 </t>
  </si>
  <si>
    <t xml:space="preserve">  残疾人事业</t>
  </si>
  <si>
    <t xml:space="preserve">2081101 </t>
  </si>
  <si>
    <t xml:space="preserve">2081104 </t>
  </si>
  <si>
    <t xml:space="preserve">     残疾人康复</t>
  </si>
  <si>
    <t xml:space="preserve">2081105 </t>
  </si>
  <si>
    <t xml:space="preserve">     残疾人就业和扶贫</t>
  </si>
  <si>
    <t xml:space="preserve">2081106 </t>
  </si>
  <si>
    <t xml:space="preserve">     残疾人体育</t>
  </si>
  <si>
    <t xml:space="preserve">2081199 </t>
  </si>
  <si>
    <t xml:space="preserve">     其他残疾人事业支出</t>
  </si>
  <si>
    <t xml:space="preserve">20815 </t>
  </si>
  <si>
    <t xml:space="preserve">  自然灾害生活救助</t>
  </si>
  <si>
    <t xml:space="preserve">2081502 </t>
  </si>
  <si>
    <t xml:space="preserve">     地方自然灾害生活补助</t>
  </si>
  <si>
    <t xml:space="preserve">20816 </t>
  </si>
  <si>
    <t xml:space="preserve">  红十字事业</t>
  </si>
  <si>
    <t xml:space="preserve">2081699 </t>
  </si>
  <si>
    <t xml:space="preserve">     其他红十字事业支出</t>
  </si>
  <si>
    <t xml:space="preserve">20820 </t>
  </si>
  <si>
    <t xml:space="preserve">  临时救助</t>
  </si>
  <si>
    <t xml:space="preserve">2082001 </t>
  </si>
  <si>
    <t xml:space="preserve">     临时救助支出</t>
  </si>
  <si>
    <t xml:space="preserve">2082002 </t>
  </si>
  <si>
    <t xml:space="preserve">     流浪乞讨人员救助支出</t>
  </si>
  <si>
    <t xml:space="preserve">20825 </t>
  </si>
  <si>
    <t xml:space="preserve">  其他生活救助</t>
  </si>
  <si>
    <t xml:space="preserve">2082502 </t>
  </si>
  <si>
    <t xml:space="preserve">     其他农村生活救助</t>
  </si>
  <si>
    <t xml:space="preserve">20899 </t>
  </si>
  <si>
    <t xml:space="preserve">  其他社会保障和就业支出</t>
  </si>
  <si>
    <t xml:space="preserve">2089901 </t>
  </si>
  <si>
    <t xml:space="preserve">     其他社会保障和就业支出</t>
  </si>
  <si>
    <t xml:space="preserve">210 </t>
  </si>
  <si>
    <t>医疗卫生与计划生育支出</t>
  </si>
  <si>
    <t xml:space="preserve">21001 </t>
  </si>
  <si>
    <t xml:space="preserve">  医疗卫生与计划生育管理事务</t>
  </si>
  <si>
    <t xml:space="preserve">2100101 </t>
  </si>
  <si>
    <t xml:space="preserve">2100102 </t>
  </si>
  <si>
    <t xml:space="preserve">2100199 </t>
  </si>
  <si>
    <t xml:space="preserve">     其他医疗卫生与计划生育管理事务支出</t>
  </si>
  <si>
    <t xml:space="preserve">21002 </t>
  </si>
  <si>
    <t xml:space="preserve">  公立医院</t>
  </si>
  <si>
    <t xml:space="preserve">2100201 </t>
  </si>
  <si>
    <t xml:space="preserve">     综合医院</t>
  </si>
  <si>
    <t xml:space="preserve">2100202 </t>
  </si>
  <si>
    <t xml:space="preserve">     中医（民族）医院</t>
  </si>
  <si>
    <t xml:space="preserve">2100299 </t>
  </si>
  <si>
    <t xml:space="preserve">     其他公立医院支出</t>
  </si>
  <si>
    <t xml:space="preserve">21003 </t>
  </si>
  <si>
    <t xml:space="preserve">  基层医疗卫生机构</t>
  </si>
  <si>
    <t xml:space="preserve">2100302 </t>
  </si>
  <si>
    <t xml:space="preserve">     乡镇卫生院</t>
  </si>
  <si>
    <t xml:space="preserve">2100399 </t>
  </si>
  <si>
    <t xml:space="preserve">     其他基层医疗卫生机构支出</t>
  </si>
  <si>
    <t xml:space="preserve">21004 </t>
  </si>
  <si>
    <t xml:space="preserve">  公共卫生</t>
  </si>
  <si>
    <t xml:space="preserve">2100401 </t>
  </si>
  <si>
    <t xml:space="preserve">     疾病预防控制机构</t>
  </si>
  <si>
    <t xml:space="preserve">2100402 </t>
  </si>
  <si>
    <t xml:space="preserve">     卫生监督机构</t>
  </si>
  <si>
    <t xml:space="preserve">2100403 </t>
  </si>
  <si>
    <t xml:space="preserve">     妇幼保健机构</t>
  </si>
  <si>
    <t xml:space="preserve">2100406 </t>
  </si>
  <si>
    <t xml:space="preserve">     采供血机构</t>
  </si>
  <si>
    <t xml:space="preserve">2100408 </t>
  </si>
  <si>
    <t xml:space="preserve">     基本公共卫生服务</t>
  </si>
  <si>
    <t xml:space="preserve">2100409 </t>
  </si>
  <si>
    <t xml:space="preserve">     重大公共卫生专项</t>
  </si>
  <si>
    <t xml:space="preserve">2100410 </t>
  </si>
  <si>
    <t xml:space="preserve">     突发公共卫生事件应急处理</t>
  </si>
  <si>
    <t xml:space="preserve">2100499 </t>
  </si>
  <si>
    <t xml:space="preserve">     其他公共卫生支出</t>
  </si>
  <si>
    <t xml:space="preserve">21006 </t>
  </si>
  <si>
    <t xml:space="preserve">  中医药</t>
  </si>
  <si>
    <t xml:space="preserve">2100601 </t>
  </si>
  <si>
    <t xml:space="preserve">     中医（民族医）药专项</t>
  </si>
  <si>
    <t xml:space="preserve">21007 </t>
  </si>
  <si>
    <t xml:space="preserve">  计划生育事务</t>
  </si>
  <si>
    <t xml:space="preserve">2100717 </t>
  </si>
  <si>
    <t xml:space="preserve">     计划生育服务</t>
  </si>
  <si>
    <t xml:space="preserve">2100799 </t>
  </si>
  <si>
    <t xml:space="preserve">     其他计划生育事务支出</t>
  </si>
  <si>
    <t xml:space="preserve">21010 </t>
  </si>
  <si>
    <t xml:space="preserve">  食品和药品监督管理事务</t>
  </si>
  <si>
    <t xml:space="preserve">2101002 </t>
  </si>
  <si>
    <t xml:space="preserve">2101099 </t>
  </si>
  <si>
    <t xml:space="preserve">     其他食品和药品监督管理事务支出</t>
  </si>
  <si>
    <t xml:space="preserve">21011 </t>
  </si>
  <si>
    <t xml:space="preserve">  行政事业单位医疗</t>
  </si>
  <si>
    <t xml:space="preserve">2101101 </t>
  </si>
  <si>
    <t xml:space="preserve">     行政单位医疗</t>
  </si>
  <si>
    <t xml:space="preserve">2101102 </t>
  </si>
  <si>
    <t xml:space="preserve">     事业单位医疗</t>
  </si>
  <si>
    <t xml:space="preserve">2101103 </t>
  </si>
  <si>
    <t xml:space="preserve">     公务员医疗补助</t>
  </si>
  <si>
    <t xml:space="preserve">21012 </t>
  </si>
  <si>
    <t xml:space="preserve">  财政对基本医疗保险基金的补助</t>
  </si>
  <si>
    <t xml:space="preserve">2101202 </t>
  </si>
  <si>
    <t xml:space="preserve">     财政对城乡居民基本医疗保险基金的补助</t>
  </si>
  <si>
    <t xml:space="preserve">21013 </t>
  </si>
  <si>
    <t xml:space="preserve">  医疗救助</t>
  </si>
  <si>
    <t xml:space="preserve">2101301 </t>
  </si>
  <si>
    <t xml:space="preserve">     城乡医疗救助</t>
  </si>
  <si>
    <t xml:space="preserve">21099 </t>
  </si>
  <si>
    <t xml:space="preserve">  其他医疗卫生与计划生育支出</t>
  </si>
  <si>
    <t xml:space="preserve">2109901 </t>
  </si>
  <si>
    <t xml:space="preserve">     其他医疗卫生与计划生育支出</t>
  </si>
  <si>
    <t xml:space="preserve">211 </t>
  </si>
  <si>
    <t>节能环保支出</t>
  </si>
  <si>
    <t xml:space="preserve">21101 </t>
  </si>
  <si>
    <t xml:space="preserve">  环境保护管理事务</t>
  </si>
  <si>
    <t xml:space="preserve">2110101 </t>
  </si>
  <si>
    <t xml:space="preserve">2110102 </t>
  </si>
  <si>
    <t xml:space="preserve">21102 </t>
  </si>
  <si>
    <t xml:space="preserve">  环境监测与监察</t>
  </si>
  <si>
    <t xml:space="preserve">2110299 </t>
  </si>
  <si>
    <t xml:space="preserve">     其他环境监测与监察支出</t>
  </si>
  <si>
    <t xml:space="preserve">21103 </t>
  </si>
  <si>
    <t xml:space="preserve">  污染防治</t>
  </si>
  <si>
    <t xml:space="preserve">2110307 </t>
  </si>
  <si>
    <t xml:space="preserve">     排污费安排的支出</t>
  </si>
  <si>
    <t xml:space="preserve">2110399 </t>
  </si>
  <si>
    <t xml:space="preserve">     其他污染防治支出</t>
  </si>
  <si>
    <t xml:space="preserve">21104 </t>
  </si>
  <si>
    <t xml:space="preserve">  自然生态保护</t>
  </si>
  <si>
    <t xml:space="preserve">2110402 </t>
  </si>
  <si>
    <t xml:space="preserve">     农村环境保护</t>
  </si>
  <si>
    <t xml:space="preserve">21106 </t>
  </si>
  <si>
    <t xml:space="preserve">  退耕还林</t>
  </si>
  <si>
    <t xml:space="preserve">2110699 </t>
  </si>
  <si>
    <t xml:space="preserve">     其他退耕还林支出</t>
  </si>
  <si>
    <t xml:space="preserve">21111 </t>
  </si>
  <si>
    <t xml:space="preserve">  污染减排</t>
  </si>
  <si>
    <t xml:space="preserve">2111103 </t>
  </si>
  <si>
    <t xml:space="preserve">     减排专项支出</t>
  </si>
  <si>
    <t xml:space="preserve">21114 </t>
  </si>
  <si>
    <t xml:space="preserve">  能源管理事务</t>
  </si>
  <si>
    <t xml:space="preserve">2111499 </t>
  </si>
  <si>
    <t xml:space="preserve">     其他能源管理事务支出</t>
  </si>
  <si>
    <t xml:space="preserve">212 </t>
  </si>
  <si>
    <t>城乡社区支出</t>
  </si>
  <si>
    <t xml:space="preserve">21201 </t>
  </si>
  <si>
    <t xml:space="preserve">  城乡社区管理事务</t>
  </si>
  <si>
    <t xml:space="preserve">2120101 </t>
  </si>
  <si>
    <t xml:space="preserve">2120102 </t>
  </si>
  <si>
    <t xml:space="preserve">2120104 </t>
  </si>
  <si>
    <t xml:space="preserve">     城管执法</t>
  </si>
  <si>
    <t xml:space="preserve">2120106 </t>
  </si>
  <si>
    <t xml:space="preserve">     工程建设管理</t>
  </si>
  <si>
    <t xml:space="preserve">2120199 </t>
  </si>
  <si>
    <t xml:space="preserve">     其他城乡社区管理事务支出</t>
  </si>
  <si>
    <t xml:space="preserve">21202 </t>
  </si>
  <si>
    <t xml:space="preserve">  城乡社区规划与管理</t>
  </si>
  <si>
    <t xml:space="preserve">2120201 </t>
  </si>
  <si>
    <t xml:space="preserve">     城乡社区规划与管理</t>
  </si>
  <si>
    <t xml:space="preserve">21203 </t>
  </si>
  <si>
    <t xml:space="preserve">  城乡社区公共设施</t>
  </si>
  <si>
    <t xml:space="preserve">2120303 </t>
  </si>
  <si>
    <t xml:space="preserve">     小城镇基础设施建设</t>
  </si>
  <si>
    <t xml:space="preserve">2120399 </t>
  </si>
  <si>
    <t xml:space="preserve">     其他城乡社区公共设施支出</t>
  </si>
  <si>
    <t xml:space="preserve">21205 </t>
  </si>
  <si>
    <t xml:space="preserve">  城乡社区环境卫生</t>
  </si>
  <si>
    <t xml:space="preserve">2120501 </t>
  </si>
  <si>
    <t xml:space="preserve">     城乡社区环境卫生</t>
  </si>
  <si>
    <t xml:space="preserve">21299 </t>
  </si>
  <si>
    <t xml:space="preserve">  其他城乡社区支出</t>
  </si>
  <si>
    <t xml:space="preserve">2129999 </t>
  </si>
  <si>
    <t xml:space="preserve">     其他城乡社区支出</t>
  </si>
  <si>
    <t xml:space="preserve">213 </t>
  </si>
  <si>
    <t>农林水支出</t>
  </si>
  <si>
    <t xml:space="preserve">21301 </t>
  </si>
  <si>
    <t xml:space="preserve">  农业</t>
  </si>
  <si>
    <t xml:space="preserve">2130101 </t>
  </si>
  <si>
    <t xml:space="preserve">2130102 </t>
  </si>
  <si>
    <t xml:space="preserve">2130104 </t>
  </si>
  <si>
    <t xml:space="preserve">2130106 </t>
  </si>
  <si>
    <t xml:space="preserve">     科技转化与推广服务</t>
  </si>
  <si>
    <t xml:space="preserve">2130108 </t>
  </si>
  <si>
    <t xml:space="preserve">     病虫害控制</t>
  </si>
  <si>
    <t xml:space="preserve">2130109 </t>
  </si>
  <si>
    <t xml:space="preserve">     农产品质量安全</t>
  </si>
  <si>
    <t xml:space="preserve">2130110 </t>
  </si>
  <si>
    <t xml:space="preserve">     执法监管</t>
  </si>
  <si>
    <t xml:space="preserve">2130111 </t>
  </si>
  <si>
    <t xml:space="preserve">     统计监测与信息服务</t>
  </si>
  <si>
    <t xml:space="preserve">2130121 </t>
  </si>
  <si>
    <t xml:space="preserve">     农业结构调整补贴</t>
  </si>
  <si>
    <t xml:space="preserve">2130124 </t>
  </si>
  <si>
    <t xml:space="preserve">     农业组织化与产业化经营</t>
  </si>
  <si>
    <t xml:space="preserve">2130125 </t>
  </si>
  <si>
    <t xml:space="preserve">     农产品加工与促销</t>
  </si>
  <si>
    <t xml:space="preserve">2130135 </t>
  </si>
  <si>
    <t xml:space="preserve">     农业资源保护修复与利用</t>
  </si>
  <si>
    <t xml:space="preserve">2130199 </t>
  </si>
  <si>
    <t xml:space="preserve">     其他农业支出</t>
  </si>
  <si>
    <t xml:space="preserve">21302 </t>
  </si>
  <si>
    <t xml:space="preserve">  林业</t>
  </si>
  <si>
    <t xml:space="preserve">2130201 </t>
  </si>
  <si>
    <t xml:space="preserve">2130202 </t>
  </si>
  <si>
    <t xml:space="preserve">2130204 </t>
  </si>
  <si>
    <t xml:space="preserve">     林业事业机构</t>
  </si>
  <si>
    <t xml:space="preserve">2130205 </t>
  </si>
  <si>
    <t xml:space="preserve">     森林培育</t>
  </si>
  <si>
    <t xml:space="preserve">2130206 </t>
  </si>
  <si>
    <t xml:space="preserve">     林业技术推广</t>
  </si>
  <si>
    <t xml:space="preserve">2130207 </t>
  </si>
  <si>
    <t xml:space="preserve">     森林资源管理</t>
  </si>
  <si>
    <t xml:space="preserve">2130210 </t>
  </si>
  <si>
    <t xml:space="preserve">     林业自然保护区</t>
  </si>
  <si>
    <t xml:space="preserve">2130213 </t>
  </si>
  <si>
    <t xml:space="preserve">     林业执法与监督</t>
  </si>
  <si>
    <t xml:space="preserve">2130216 </t>
  </si>
  <si>
    <t xml:space="preserve">     林业检疫检测</t>
  </si>
  <si>
    <t xml:space="preserve">2130221 </t>
  </si>
  <si>
    <t xml:space="preserve">     林业产业化</t>
  </si>
  <si>
    <t xml:space="preserve">2130234 </t>
  </si>
  <si>
    <t xml:space="preserve">     林业防灾减灾</t>
  </si>
  <si>
    <t xml:space="preserve">2130299 </t>
  </si>
  <si>
    <t xml:space="preserve">     其他林业支出</t>
  </si>
  <si>
    <t xml:space="preserve">21303 </t>
  </si>
  <si>
    <t xml:space="preserve">  水利</t>
  </si>
  <si>
    <t xml:space="preserve">2130301 </t>
  </si>
  <si>
    <t xml:space="preserve">2130302 </t>
  </si>
  <si>
    <t xml:space="preserve">2130304 </t>
  </si>
  <si>
    <t xml:space="preserve">     水利行业业务管理</t>
  </si>
  <si>
    <t xml:space="preserve">2130306 </t>
  </si>
  <si>
    <t xml:space="preserve">     水利工程运行与维护</t>
  </si>
  <si>
    <t xml:space="preserve">2130310 </t>
  </si>
  <si>
    <t xml:space="preserve">     水土保持</t>
  </si>
  <si>
    <t xml:space="preserve">2130312 </t>
  </si>
  <si>
    <t xml:space="preserve">     水质监测</t>
  </si>
  <si>
    <t xml:space="preserve">2130313 </t>
  </si>
  <si>
    <t xml:space="preserve">     水文测报</t>
  </si>
  <si>
    <t xml:space="preserve">2130314 </t>
  </si>
  <si>
    <t xml:space="preserve">     防汛</t>
  </si>
  <si>
    <t xml:space="preserve">2130315 </t>
  </si>
  <si>
    <t xml:space="preserve">     抗旱</t>
  </si>
  <si>
    <t xml:space="preserve">2130316 </t>
  </si>
  <si>
    <t xml:space="preserve">     农田水利</t>
  </si>
  <si>
    <t xml:space="preserve">2130331 </t>
  </si>
  <si>
    <t xml:space="preserve">     水资源费安排的支出</t>
  </si>
  <si>
    <t xml:space="preserve">2130332 </t>
  </si>
  <si>
    <t xml:space="preserve">     砂石资源费支出</t>
  </si>
  <si>
    <t xml:space="preserve">2130334 </t>
  </si>
  <si>
    <t xml:space="preserve">     水利建设移民支出</t>
  </si>
  <si>
    <t xml:space="preserve">2130335 </t>
  </si>
  <si>
    <t xml:space="preserve">     农村人畜饮水</t>
  </si>
  <si>
    <t xml:space="preserve">21305 </t>
  </si>
  <si>
    <t xml:space="preserve">  扶贫</t>
  </si>
  <si>
    <t xml:space="preserve">2130502 </t>
  </si>
  <si>
    <t xml:space="preserve">2130504 </t>
  </si>
  <si>
    <t xml:space="preserve">     农村基础设施建设</t>
  </si>
  <si>
    <t xml:space="preserve">2130505 </t>
  </si>
  <si>
    <t xml:space="preserve">     生产发展</t>
  </si>
  <si>
    <t xml:space="preserve">2130599 </t>
  </si>
  <si>
    <t xml:space="preserve">     其他扶贫支出</t>
  </si>
  <si>
    <t xml:space="preserve">21306 </t>
  </si>
  <si>
    <t xml:space="preserve">  农业综合开发</t>
  </si>
  <si>
    <t xml:space="preserve">2130601 </t>
  </si>
  <si>
    <t xml:space="preserve">     机构运行</t>
  </si>
  <si>
    <t xml:space="preserve">2130602 </t>
  </si>
  <si>
    <t xml:space="preserve">     土地治理</t>
  </si>
  <si>
    <t xml:space="preserve">2130603 </t>
  </si>
  <si>
    <t xml:space="preserve">     产业化经营</t>
  </si>
  <si>
    <t xml:space="preserve">21308 </t>
  </si>
  <si>
    <t xml:space="preserve">  普惠金融发展支出</t>
  </si>
  <si>
    <t xml:space="preserve">2130803 </t>
  </si>
  <si>
    <t xml:space="preserve">     农业保险保费补贴</t>
  </si>
  <si>
    <t xml:space="preserve">21399 </t>
  </si>
  <si>
    <t xml:space="preserve">  其他农林水支出</t>
  </si>
  <si>
    <t xml:space="preserve">2139999 </t>
  </si>
  <si>
    <t xml:space="preserve">     其他农林水支出</t>
  </si>
  <si>
    <t xml:space="preserve">214 </t>
  </si>
  <si>
    <t>交通运输支出</t>
  </si>
  <si>
    <t xml:space="preserve">21401 </t>
  </si>
  <si>
    <t xml:space="preserve">  公路水路运输</t>
  </si>
  <si>
    <t xml:space="preserve">2140101 </t>
  </si>
  <si>
    <t xml:space="preserve">2140102 </t>
  </si>
  <si>
    <t xml:space="preserve">2140104 </t>
  </si>
  <si>
    <t xml:space="preserve">     公路建设</t>
  </si>
  <si>
    <t xml:space="preserve">2140106 </t>
  </si>
  <si>
    <t xml:space="preserve">     公路养护</t>
  </si>
  <si>
    <t xml:space="preserve">2140112 </t>
  </si>
  <si>
    <t xml:space="preserve">     公路运输管理</t>
  </si>
  <si>
    <t xml:space="preserve">2140123 </t>
  </si>
  <si>
    <t xml:space="preserve">     航道维护</t>
  </si>
  <si>
    <t xml:space="preserve">2140131 </t>
  </si>
  <si>
    <t xml:space="preserve">     海事管理</t>
  </si>
  <si>
    <t xml:space="preserve">2140199 </t>
  </si>
  <si>
    <t xml:space="preserve">     其他公路水路运输支出</t>
  </si>
  <si>
    <t xml:space="preserve">21405 </t>
  </si>
  <si>
    <t xml:space="preserve">  邮政业支出</t>
  </si>
  <si>
    <t xml:space="preserve">2140599 </t>
  </si>
  <si>
    <t xml:space="preserve">     其他邮政业支出</t>
  </si>
  <si>
    <t xml:space="preserve">21499 </t>
  </si>
  <si>
    <t xml:space="preserve">  其他交通运输支出</t>
  </si>
  <si>
    <t xml:space="preserve">2149999 </t>
  </si>
  <si>
    <t xml:space="preserve">     其他交通运输支出</t>
  </si>
  <si>
    <t xml:space="preserve">215 </t>
  </si>
  <si>
    <t>资源勘探信息等支出</t>
  </si>
  <si>
    <t xml:space="preserve">21505 </t>
  </si>
  <si>
    <t xml:space="preserve">  工业和信息产业监管</t>
  </si>
  <si>
    <t xml:space="preserve">2150501 </t>
  </si>
  <si>
    <t xml:space="preserve">2150502 </t>
  </si>
  <si>
    <t xml:space="preserve">2150510 </t>
  </si>
  <si>
    <t xml:space="preserve">     工业和信息产业支持</t>
  </si>
  <si>
    <t xml:space="preserve">21506 </t>
  </si>
  <si>
    <t xml:space="preserve">  安全生产监管</t>
  </si>
  <si>
    <t xml:space="preserve">2150601 </t>
  </si>
  <si>
    <t xml:space="preserve">2150602 </t>
  </si>
  <si>
    <t xml:space="preserve">2150607 </t>
  </si>
  <si>
    <t xml:space="preserve">     煤炭安全</t>
  </si>
  <si>
    <t xml:space="preserve">2150699 </t>
  </si>
  <si>
    <t xml:space="preserve">     其他安全生产监管支出</t>
  </si>
  <si>
    <t xml:space="preserve">21508 </t>
  </si>
  <si>
    <t xml:space="preserve">  支持中小企业发展和管理支出</t>
  </si>
  <si>
    <t xml:space="preserve">2150899 </t>
  </si>
  <si>
    <t xml:space="preserve">     其他支持中小企业发展和管理支出</t>
  </si>
  <si>
    <t xml:space="preserve">216 </t>
  </si>
  <si>
    <t>商业服务业等支出</t>
  </si>
  <si>
    <t xml:space="preserve">21602 </t>
  </si>
  <si>
    <t xml:space="preserve">  商业流通事务</t>
  </si>
  <si>
    <t xml:space="preserve">2160201 </t>
  </si>
  <si>
    <t xml:space="preserve">2160202 </t>
  </si>
  <si>
    <t xml:space="preserve">21605 </t>
  </si>
  <si>
    <t xml:space="preserve">  旅游业管理与服务支出</t>
  </si>
  <si>
    <t xml:space="preserve">2160501 </t>
  </si>
  <si>
    <t xml:space="preserve">2160504 </t>
  </si>
  <si>
    <t xml:space="preserve">     旅游宣传</t>
  </si>
  <si>
    <t xml:space="preserve">2160505 </t>
  </si>
  <si>
    <t xml:space="preserve">     旅游行业业务管理</t>
  </si>
  <si>
    <t xml:space="preserve">2160599 </t>
  </si>
  <si>
    <t xml:space="preserve">     其他旅游业管理与服务支出</t>
  </si>
  <si>
    <t xml:space="preserve">219 </t>
  </si>
  <si>
    <t>援助其他地区支出</t>
  </si>
  <si>
    <t xml:space="preserve">21999 </t>
  </si>
  <si>
    <t xml:space="preserve">  其他支出</t>
  </si>
  <si>
    <t xml:space="preserve">220 </t>
  </si>
  <si>
    <t>国土海洋气象等支出</t>
  </si>
  <si>
    <t xml:space="preserve">22001 </t>
  </si>
  <si>
    <t xml:space="preserve">  国土资源事务</t>
  </si>
  <si>
    <t xml:space="preserve">2200101 </t>
  </si>
  <si>
    <t xml:space="preserve">2200102 </t>
  </si>
  <si>
    <t xml:space="preserve">2200105 </t>
  </si>
  <si>
    <t xml:space="preserve">     土地资源调查</t>
  </si>
  <si>
    <t xml:space="preserve">2200111 </t>
  </si>
  <si>
    <t xml:space="preserve">     地质灾害防治</t>
  </si>
  <si>
    <t xml:space="preserve">2200114 </t>
  </si>
  <si>
    <t xml:space="preserve">     地质矿产资源利用与保护</t>
  </si>
  <si>
    <t xml:space="preserve">2200150 </t>
  </si>
  <si>
    <t xml:space="preserve">2200199 </t>
  </si>
  <si>
    <t xml:space="preserve">     其他国土资源事务支出</t>
  </si>
  <si>
    <t xml:space="preserve">22005 </t>
  </si>
  <si>
    <t xml:space="preserve">  气象事务</t>
  </si>
  <si>
    <t xml:space="preserve">2200502 </t>
  </si>
  <si>
    <t xml:space="preserve">2200506 </t>
  </si>
  <si>
    <t xml:space="preserve">     气象探测</t>
  </si>
  <si>
    <t xml:space="preserve">2200509 </t>
  </si>
  <si>
    <t xml:space="preserve">     气象服务</t>
  </si>
  <si>
    <t xml:space="preserve">2200599 </t>
  </si>
  <si>
    <t xml:space="preserve">     其他气象事务支出</t>
  </si>
  <si>
    <t xml:space="preserve">221 </t>
  </si>
  <si>
    <t>住房保障支出</t>
  </si>
  <si>
    <t xml:space="preserve">22102 </t>
  </si>
  <si>
    <t xml:space="preserve">  住房改革支出</t>
  </si>
  <si>
    <t xml:space="preserve">2210201 </t>
  </si>
  <si>
    <t xml:space="preserve">     住房公积金</t>
  </si>
  <si>
    <t xml:space="preserve">222 </t>
  </si>
  <si>
    <t>粮油物资储备支出</t>
  </si>
  <si>
    <t xml:space="preserve">22201 </t>
  </si>
  <si>
    <t xml:space="preserve">  粮油事务</t>
  </si>
  <si>
    <t xml:space="preserve">2220150 </t>
  </si>
  <si>
    <t xml:space="preserve">2220199 </t>
  </si>
  <si>
    <t xml:space="preserve">     其他粮油事务支出</t>
  </si>
  <si>
    <t xml:space="preserve">22204 </t>
  </si>
  <si>
    <t xml:space="preserve">  粮油储备</t>
  </si>
  <si>
    <t xml:space="preserve">2220499 </t>
  </si>
  <si>
    <t xml:space="preserve">     其他粮油储备支出</t>
  </si>
  <si>
    <t>科目</t>
  </si>
  <si>
    <t>编</t>
  </si>
  <si>
    <t>码</t>
  </si>
  <si>
    <t>区本级数</t>
  </si>
  <si>
    <t>201</t>
  </si>
  <si>
    <t>01</t>
  </si>
  <si>
    <t>02</t>
  </si>
  <si>
    <t>04</t>
  </si>
  <si>
    <t>05</t>
  </si>
  <si>
    <t>06</t>
  </si>
  <si>
    <t>07</t>
  </si>
  <si>
    <t>08</t>
  </si>
  <si>
    <t>09</t>
  </si>
  <si>
    <t>50</t>
  </si>
  <si>
    <t>03</t>
  </si>
  <si>
    <t>99</t>
  </si>
  <si>
    <t>10</t>
  </si>
  <si>
    <t>11</t>
  </si>
  <si>
    <t>13</t>
  </si>
  <si>
    <t>15</t>
  </si>
  <si>
    <t>17</t>
  </si>
  <si>
    <t>23</t>
  </si>
  <si>
    <t>24</t>
  </si>
  <si>
    <t>25</t>
  </si>
  <si>
    <t>26</t>
  </si>
  <si>
    <t>28</t>
  </si>
  <si>
    <t>29</t>
  </si>
  <si>
    <t>31</t>
  </si>
  <si>
    <t>32</t>
  </si>
  <si>
    <t>33</t>
  </si>
  <si>
    <t>34</t>
  </si>
  <si>
    <t>36</t>
  </si>
  <si>
    <t>203</t>
  </si>
  <si>
    <t xml:space="preserve">     人民防空</t>
  </si>
  <si>
    <t>204</t>
  </si>
  <si>
    <t>12</t>
  </si>
  <si>
    <t>16</t>
  </si>
  <si>
    <t>18</t>
  </si>
  <si>
    <t>205</t>
  </si>
  <si>
    <t>206</t>
  </si>
  <si>
    <t xml:space="preserve">     科技成果转化与扩散</t>
  </si>
  <si>
    <t>207</t>
  </si>
  <si>
    <t>208</t>
  </si>
  <si>
    <t>20</t>
  </si>
  <si>
    <t>210</t>
  </si>
  <si>
    <t>211</t>
  </si>
  <si>
    <t>14</t>
  </si>
  <si>
    <t>212</t>
  </si>
  <si>
    <t>213</t>
  </si>
  <si>
    <t>21</t>
  </si>
  <si>
    <t>35</t>
  </si>
  <si>
    <t>214</t>
  </si>
  <si>
    <t xml:space="preserve">  车辆购置税支出</t>
  </si>
  <si>
    <t xml:space="preserve">      车辆购置税用于公路等基础设施建设支出</t>
  </si>
  <si>
    <t xml:space="preserve">       车辆购置税用于老旧汽车报废更新补贴</t>
  </si>
  <si>
    <t>215</t>
  </si>
  <si>
    <t>216</t>
  </si>
  <si>
    <t>219</t>
  </si>
  <si>
    <t>220</t>
  </si>
  <si>
    <t>221</t>
  </si>
  <si>
    <t>222</t>
  </si>
  <si>
    <t>227</t>
  </si>
  <si>
    <t>预备费</t>
  </si>
  <si>
    <t>232</t>
  </si>
  <si>
    <t>债务付息支出</t>
  </si>
  <si>
    <t xml:space="preserve">  地方政府一般债务付息支出</t>
  </si>
  <si>
    <t xml:space="preserve">     地方政府其他一般债务付息支出</t>
  </si>
  <si>
    <t>支出合计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</si>
</sst>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黑体_GBK"/>
      <family val="4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23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2" fillId="0" borderId="0" xfId="0" applyFont="1" applyAlignment="1">
      <alignment horizontal="center"/>
    </xf>
    <xf numFmtId="0" fontId="39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2" fillId="0" borderId="9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176" fontId="39" fillId="0" borderId="9" xfId="0" applyNumberFormat="1" applyFont="1" applyBorder="1" applyAlignment="1">
      <alignment vertical="center"/>
    </xf>
    <xf numFmtId="177" fontId="39" fillId="0" borderId="0" xfId="0" applyNumberFormat="1" applyFont="1" applyAlignment="1">
      <alignment/>
    </xf>
    <xf numFmtId="0" fontId="39" fillId="0" borderId="9" xfId="0" applyNumberFormat="1" applyFont="1" applyBorder="1" applyAlignment="1">
      <alignment horizontal="left" vertical="center"/>
    </xf>
    <xf numFmtId="0" fontId="39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76" fontId="0" fillId="0" borderId="9" xfId="0" applyNumberFormat="1" applyBorder="1" applyAlignment="1">
      <alignment vertical="center"/>
    </xf>
    <xf numFmtId="49" fontId="42" fillId="0" borderId="9" xfId="0" applyNumberFormat="1" applyFont="1" applyBorder="1" applyAlignment="1">
      <alignment horizontal="center" vertical="center"/>
    </xf>
    <xf numFmtId="49" fontId="39" fillId="0" borderId="9" xfId="0" applyNumberFormat="1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vertical="center"/>
    </xf>
    <xf numFmtId="49" fontId="0" fillId="0" borderId="9" xfId="0" applyNumberFormat="1" applyBorder="1" applyAlignment="1">
      <alignment horizontal="left" vertical="center"/>
    </xf>
    <xf numFmtId="0" fontId="0" fillId="0" borderId="9" xfId="0" applyBorder="1" applyAlignment="1">
      <alignment/>
    </xf>
    <xf numFmtId="0" fontId="43" fillId="0" borderId="0" xfId="0" applyFont="1" applyAlignment="1">
      <alignment vertical="center"/>
    </xf>
    <xf numFmtId="0" fontId="39" fillId="0" borderId="11" xfId="0" applyFont="1" applyBorder="1" applyAlignment="1">
      <alignment vertical="center"/>
    </xf>
    <xf numFmtId="177" fontId="39" fillId="0" borderId="9" xfId="0" applyNumberFormat="1" applyFon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4"/>
  <sheetViews>
    <sheetView zoomScaleSheetLayoutView="100" workbookViewId="0" topLeftCell="A1">
      <selection activeCell="E471" sqref="E471"/>
    </sheetView>
  </sheetViews>
  <sheetFormatPr defaultColWidth="9.00390625" defaultRowHeight="15"/>
  <cols>
    <col min="1" max="1" width="19.00390625" style="0" customWidth="1"/>
    <col min="2" max="2" width="61.421875" style="0" customWidth="1"/>
    <col min="3" max="3" width="26.57421875" style="0" customWidth="1"/>
    <col min="4" max="4" width="19.421875" style="0" customWidth="1"/>
    <col min="5" max="5" width="16.421875" style="0" customWidth="1"/>
  </cols>
  <sheetData>
    <row r="1" spans="1:3" ht="30.75" customHeight="1">
      <c r="A1" s="22" t="s">
        <v>0</v>
      </c>
      <c r="B1" s="22"/>
      <c r="C1" s="22"/>
    </row>
    <row r="2" spans="1:3" s="1" customFormat="1" ht="21" customHeight="1">
      <c r="A2" s="6" t="s">
        <v>1</v>
      </c>
      <c r="B2" s="6"/>
      <c r="C2" s="6"/>
    </row>
    <row r="3" spans="1:3" s="2" customFormat="1" ht="19.5" customHeight="1">
      <c r="A3" s="2" t="s">
        <v>2</v>
      </c>
      <c r="C3" s="7" t="s">
        <v>3</v>
      </c>
    </row>
    <row r="4" spans="1:3" s="3" customFormat="1" ht="21" customHeight="1">
      <c r="A4" s="8" t="s">
        <v>4</v>
      </c>
      <c r="B4" s="8" t="s">
        <v>5</v>
      </c>
      <c r="C4" s="8" t="s">
        <v>6</v>
      </c>
    </row>
    <row r="5" spans="1:3" s="4" customFormat="1" ht="19.5" customHeight="1">
      <c r="A5" s="23" t="s">
        <v>7</v>
      </c>
      <c r="B5" s="19"/>
      <c r="C5" s="24">
        <v>312136.25715900003</v>
      </c>
    </row>
    <row r="6" spans="1:3" s="4" customFormat="1" ht="19.5" customHeight="1">
      <c r="A6" s="13" t="s">
        <v>8</v>
      </c>
      <c r="B6" s="13" t="s">
        <v>9</v>
      </c>
      <c r="C6" s="24">
        <v>32509.659815</v>
      </c>
    </row>
    <row r="7" spans="1:3" s="4" customFormat="1" ht="19.5" customHeight="1">
      <c r="A7" s="13" t="s">
        <v>10</v>
      </c>
      <c r="B7" s="13" t="s">
        <v>11</v>
      </c>
      <c r="C7" s="24">
        <v>1632.279591</v>
      </c>
    </row>
    <row r="8" spans="1:3" ht="19.5" customHeight="1">
      <c r="A8" s="14" t="s">
        <v>12</v>
      </c>
      <c r="B8" s="14" t="s">
        <v>13</v>
      </c>
      <c r="C8" s="25">
        <v>712.050569</v>
      </c>
    </row>
    <row r="9" spans="1:3" ht="19.5" customHeight="1">
      <c r="A9" s="14" t="s">
        <v>14</v>
      </c>
      <c r="B9" s="14" t="s">
        <v>15</v>
      </c>
      <c r="C9" s="25">
        <v>341.2</v>
      </c>
    </row>
    <row r="10" spans="1:3" ht="19.5" customHeight="1">
      <c r="A10" s="14" t="s">
        <v>16</v>
      </c>
      <c r="B10" s="14" t="s">
        <v>17</v>
      </c>
      <c r="C10" s="25">
        <v>260</v>
      </c>
    </row>
    <row r="11" spans="1:3" ht="19.5" customHeight="1">
      <c r="A11" s="14" t="s">
        <v>18</v>
      </c>
      <c r="B11" s="14" t="s">
        <v>19</v>
      </c>
      <c r="C11" s="25">
        <v>20</v>
      </c>
    </row>
    <row r="12" spans="1:3" ht="19.5" customHeight="1">
      <c r="A12" s="14" t="s">
        <v>20</v>
      </c>
      <c r="B12" s="14" t="s">
        <v>21</v>
      </c>
      <c r="C12" s="25">
        <v>30</v>
      </c>
    </row>
    <row r="13" spans="1:3" ht="19.5" customHeight="1">
      <c r="A13" s="14" t="s">
        <v>22</v>
      </c>
      <c r="B13" s="14" t="s">
        <v>23</v>
      </c>
      <c r="C13" s="25">
        <v>20</v>
      </c>
    </row>
    <row r="14" spans="1:3" ht="19.5" customHeight="1">
      <c r="A14" s="14" t="s">
        <v>24</v>
      </c>
      <c r="B14" s="14" t="s">
        <v>25</v>
      </c>
      <c r="C14" s="25">
        <v>205</v>
      </c>
    </row>
    <row r="15" spans="1:3" ht="19.5" customHeight="1">
      <c r="A15" s="14" t="s">
        <v>26</v>
      </c>
      <c r="B15" s="14" t="s">
        <v>27</v>
      </c>
      <c r="C15" s="25">
        <v>20</v>
      </c>
    </row>
    <row r="16" spans="1:3" ht="19.5" customHeight="1">
      <c r="A16" s="14" t="s">
        <v>28</v>
      </c>
      <c r="B16" s="14" t="s">
        <v>29</v>
      </c>
      <c r="C16" s="25">
        <v>24.029022000000005</v>
      </c>
    </row>
    <row r="17" spans="1:3" s="4" customFormat="1" ht="19.5" customHeight="1">
      <c r="A17" s="13" t="s">
        <v>30</v>
      </c>
      <c r="B17" s="13" t="s">
        <v>31</v>
      </c>
      <c r="C17" s="24">
        <v>1408.176341</v>
      </c>
    </row>
    <row r="18" spans="1:3" ht="19.5" customHeight="1">
      <c r="A18" s="14" t="s">
        <v>32</v>
      </c>
      <c r="B18" s="14" t="s">
        <v>13</v>
      </c>
      <c r="C18" s="25">
        <v>611.875395</v>
      </c>
    </row>
    <row r="19" spans="1:3" ht="19.5" customHeight="1">
      <c r="A19" s="14" t="s">
        <v>33</v>
      </c>
      <c r="B19" s="14" t="s">
        <v>15</v>
      </c>
      <c r="C19" s="25">
        <v>521</v>
      </c>
    </row>
    <row r="20" spans="1:3" ht="19.5" customHeight="1">
      <c r="A20" s="14" t="s">
        <v>34</v>
      </c>
      <c r="B20" s="14" t="s">
        <v>35</v>
      </c>
      <c r="C20" s="25">
        <v>259</v>
      </c>
    </row>
    <row r="21" spans="1:3" ht="19.5" customHeight="1">
      <c r="A21" s="14" t="s">
        <v>36</v>
      </c>
      <c r="B21" s="14" t="s">
        <v>29</v>
      </c>
      <c r="C21" s="25">
        <v>16.300946</v>
      </c>
    </row>
    <row r="22" spans="1:3" s="4" customFormat="1" ht="19.5" customHeight="1">
      <c r="A22" s="13" t="s">
        <v>37</v>
      </c>
      <c r="B22" s="13" t="s">
        <v>38</v>
      </c>
      <c r="C22" s="24">
        <v>9595.339152</v>
      </c>
    </row>
    <row r="23" spans="1:3" ht="19.5" customHeight="1">
      <c r="A23" s="14" t="s">
        <v>39</v>
      </c>
      <c r="B23" s="14" t="s">
        <v>13</v>
      </c>
      <c r="C23" s="25">
        <v>1355.103031</v>
      </c>
    </row>
    <row r="24" spans="1:3" ht="19.5" customHeight="1">
      <c r="A24" s="14" t="s">
        <v>40</v>
      </c>
      <c r="B24" s="14" t="s">
        <v>15</v>
      </c>
      <c r="C24" s="25">
        <v>3479.9069999999997</v>
      </c>
    </row>
    <row r="25" spans="1:3" ht="19.5" customHeight="1">
      <c r="A25" s="14" t="s">
        <v>41</v>
      </c>
      <c r="B25" s="14" t="s">
        <v>42</v>
      </c>
      <c r="C25" s="25">
        <v>833</v>
      </c>
    </row>
    <row r="26" spans="1:3" ht="19.5" customHeight="1">
      <c r="A26" s="14" t="s">
        <v>43</v>
      </c>
      <c r="B26" s="14" t="s">
        <v>44</v>
      </c>
      <c r="C26" s="25">
        <v>190</v>
      </c>
    </row>
    <row r="27" spans="1:3" ht="19.5" customHeight="1">
      <c r="A27" s="14" t="s">
        <v>45</v>
      </c>
      <c r="B27" s="14" t="s">
        <v>46</v>
      </c>
      <c r="C27" s="25">
        <v>647.9460819999999</v>
      </c>
    </row>
    <row r="28" spans="1:3" ht="19.5" customHeight="1">
      <c r="A28" s="14" t="s">
        <v>47</v>
      </c>
      <c r="B28" s="14" t="s">
        <v>29</v>
      </c>
      <c r="C28" s="25">
        <v>1324.7830389999997</v>
      </c>
    </row>
    <row r="29" spans="1:3" ht="19.5" customHeight="1">
      <c r="A29" s="14" t="s">
        <v>48</v>
      </c>
      <c r="B29" s="14" t="s">
        <v>49</v>
      </c>
      <c r="C29" s="25">
        <v>1764.6</v>
      </c>
    </row>
    <row r="30" spans="1:3" s="4" customFormat="1" ht="19.5" customHeight="1">
      <c r="A30" s="13" t="s">
        <v>50</v>
      </c>
      <c r="B30" s="13" t="s">
        <v>51</v>
      </c>
      <c r="C30" s="24">
        <v>2211.29631</v>
      </c>
    </row>
    <row r="31" spans="1:3" ht="19.5" customHeight="1">
      <c r="A31" s="14" t="s">
        <v>52</v>
      </c>
      <c r="B31" s="14" t="s">
        <v>13</v>
      </c>
      <c r="C31" s="25">
        <v>423.3625599999999</v>
      </c>
    </row>
    <row r="32" spans="1:3" ht="19.5" customHeight="1">
      <c r="A32" s="14" t="s">
        <v>53</v>
      </c>
      <c r="B32" s="14" t="s">
        <v>15</v>
      </c>
      <c r="C32" s="25">
        <v>828</v>
      </c>
    </row>
    <row r="33" spans="1:3" ht="19.5" customHeight="1">
      <c r="A33" s="14" t="s">
        <v>54</v>
      </c>
      <c r="B33" s="14" t="s">
        <v>55</v>
      </c>
      <c r="C33" s="25">
        <v>132</v>
      </c>
    </row>
    <row r="34" spans="1:3" ht="19.5" customHeight="1">
      <c r="A34" s="14" t="s">
        <v>56</v>
      </c>
      <c r="B34" s="14" t="s">
        <v>57</v>
      </c>
      <c r="C34" s="25">
        <v>100</v>
      </c>
    </row>
    <row r="35" spans="1:3" ht="19.5" customHeight="1">
      <c r="A35" s="14" t="s">
        <v>58</v>
      </c>
      <c r="B35" s="14" t="s">
        <v>59</v>
      </c>
      <c r="C35" s="25">
        <v>110</v>
      </c>
    </row>
    <row r="36" spans="1:3" ht="19.5" customHeight="1">
      <c r="A36" s="14" t="s">
        <v>60</v>
      </c>
      <c r="B36" s="14" t="s">
        <v>29</v>
      </c>
      <c r="C36" s="25">
        <v>219.93375000000006</v>
      </c>
    </row>
    <row r="37" spans="1:3" ht="19.5" customHeight="1">
      <c r="A37" s="14" t="s">
        <v>61</v>
      </c>
      <c r="B37" s="14" t="s">
        <v>62</v>
      </c>
      <c r="C37" s="25">
        <v>398</v>
      </c>
    </row>
    <row r="38" spans="1:3" s="4" customFormat="1" ht="19.5" customHeight="1">
      <c r="A38" s="13" t="s">
        <v>63</v>
      </c>
      <c r="B38" s="13" t="s">
        <v>64</v>
      </c>
      <c r="C38" s="24">
        <v>1059.1720200000002</v>
      </c>
    </row>
    <row r="39" spans="1:3" ht="19.5" customHeight="1">
      <c r="A39" s="14" t="s">
        <v>65</v>
      </c>
      <c r="B39" s="14" t="s">
        <v>13</v>
      </c>
      <c r="C39" s="25">
        <v>294.4620200000001</v>
      </c>
    </row>
    <row r="40" spans="1:3" ht="19.5" customHeight="1">
      <c r="A40" s="14" t="s">
        <v>66</v>
      </c>
      <c r="B40" s="14" t="s">
        <v>15</v>
      </c>
      <c r="C40" s="25">
        <v>54.6</v>
      </c>
    </row>
    <row r="41" spans="1:3" ht="19.5" customHeight="1">
      <c r="A41" s="14" t="s">
        <v>67</v>
      </c>
      <c r="B41" s="14" t="s">
        <v>68</v>
      </c>
      <c r="C41" s="25">
        <v>581.91</v>
      </c>
    </row>
    <row r="42" spans="1:3" ht="19.5" customHeight="1">
      <c r="A42" s="14" t="s">
        <v>69</v>
      </c>
      <c r="B42" s="14" t="s">
        <v>70</v>
      </c>
      <c r="C42" s="25">
        <v>128.2</v>
      </c>
    </row>
    <row r="43" spans="1:3" s="4" customFormat="1" ht="19.5" customHeight="1">
      <c r="A43" s="13" t="s">
        <v>71</v>
      </c>
      <c r="B43" s="13" t="s">
        <v>72</v>
      </c>
      <c r="C43" s="24">
        <v>2920.084595</v>
      </c>
    </row>
    <row r="44" spans="1:3" ht="19.5" customHeight="1">
      <c r="A44" s="14" t="s">
        <v>73</v>
      </c>
      <c r="B44" s="14" t="s">
        <v>13</v>
      </c>
      <c r="C44" s="25">
        <v>1077.0389710000002</v>
      </c>
    </row>
    <row r="45" spans="1:3" ht="19.5" customHeight="1">
      <c r="A45" s="14" t="s">
        <v>74</v>
      </c>
      <c r="B45" s="14" t="s">
        <v>15</v>
      </c>
      <c r="C45" s="25">
        <v>254.5</v>
      </c>
    </row>
    <row r="46" spans="1:3" ht="19.5" customHeight="1">
      <c r="A46" s="14" t="s">
        <v>75</v>
      </c>
      <c r="B46" s="14" t="s">
        <v>76</v>
      </c>
      <c r="C46" s="25">
        <v>392.5</v>
      </c>
    </row>
    <row r="47" spans="1:3" ht="19.5" customHeight="1">
      <c r="A47" s="14" t="s">
        <v>77</v>
      </c>
      <c r="B47" s="14" t="s">
        <v>78</v>
      </c>
      <c r="C47" s="25">
        <v>115</v>
      </c>
    </row>
    <row r="48" spans="1:3" ht="19.5" customHeight="1">
      <c r="A48" s="14" t="s">
        <v>79</v>
      </c>
      <c r="B48" s="14" t="s">
        <v>80</v>
      </c>
      <c r="C48" s="25">
        <v>450</v>
      </c>
    </row>
    <row r="49" spans="1:3" ht="19.5" customHeight="1">
      <c r="A49" s="14" t="s">
        <v>81</v>
      </c>
      <c r="B49" s="14" t="s">
        <v>29</v>
      </c>
      <c r="C49" s="25">
        <v>217.44562399999998</v>
      </c>
    </row>
    <row r="50" spans="1:3" ht="19.5" customHeight="1">
      <c r="A50" s="14" t="s">
        <v>82</v>
      </c>
      <c r="B50" s="14" t="s">
        <v>83</v>
      </c>
      <c r="C50" s="25">
        <v>413.6</v>
      </c>
    </row>
    <row r="51" spans="1:3" s="4" customFormat="1" ht="19.5" customHeight="1">
      <c r="A51" s="13" t="s">
        <v>84</v>
      </c>
      <c r="B51" s="13" t="s">
        <v>85</v>
      </c>
      <c r="C51" s="24">
        <v>300</v>
      </c>
    </row>
    <row r="52" spans="1:3" ht="19.5" customHeight="1">
      <c r="A52" s="14" t="s">
        <v>86</v>
      </c>
      <c r="B52" s="14" t="s">
        <v>87</v>
      </c>
      <c r="C52" s="25">
        <v>300</v>
      </c>
    </row>
    <row r="53" spans="1:3" s="4" customFormat="1" ht="19.5" customHeight="1">
      <c r="A53" s="13" t="s">
        <v>88</v>
      </c>
      <c r="B53" s="13" t="s">
        <v>89</v>
      </c>
      <c r="C53" s="24">
        <v>1082.620882</v>
      </c>
    </row>
    <row r="54" spans="1:3" ht="19.5" customHeight="1">
      <c r="A54" s="14" t="s">
        <v>90</v>
      </c>
      <c r="B54" s="14" t="s">
        <v>13</v>
      </c>
      <c r="C54" s="25">
        <v>378.22117</v>
      </c>
    </row>
    <row r="55" spans="1:3" ht="19.5" customHeight="1">
      <c r="A55" s="14" t="s">
        <v>91</v>
      </c>
      <c r="B55" s="14" t="s">
        <v>15</v>
      </c>
      <c r="C55" s="25">
        <v>184.05</v>
      </c>
    </row>
    <row r="56" spans="1:3" ht="19.5" customHeight="1">
      <c r="A56" s="14" t="s">
        <v>92</v>
      </c>
      <c r="B56" s="14" t="s">
        <v>93</v>
      </c>
      <c r="C56" s="25">
        <v>72.54999999999998</v>
      </c>
    </row>
    <row r="57" spans="1:3" ht="19.5" customHeight="1">
      <c r="A57" s="14" t="s">
        <v>94</v>
      </c>
      <c r="B57" s="14" t="s">
        <v>95</v>
      </c>
      <c r="C57" s="25">
        <v>38</v>
      </c>
    </row>
    <row r="58" spans="1:3" ht="19.5" customHeight="1">
      <c r="A58" s="14" t="s">
        <v>96</v>
      </c>
      <c r="B58" s="14" t="s">
        <v>97</v>
      </c>
      <c r="C58" s="25">
        <v>4.1</v>
      </c>
    </row>
    <row r="59" spans="1:3" ht="19.5" customHeight="1">
      <c r="A59" s="14" t="s">
        <v>98</v>
      </c>
      <c r="B59" s="14" t="s">
        <v>99</v>
      </c>
      <c r="C59" s="25">
        <v>74</v>
      </c>
    </row>
    <row r="60" spans="1:3" ht="19.5" customHeight="1">
      <c r="A60" s="14" t="s">
        <v>100</v>
      </c>
      <c r="B60" s="14" t="s">
        <v>29</v>
      </c>
      <c r="C60" s="25">
        <v>170.075712</v>
      </c>
    </row>
    <row r="61" spans="1:3" ht="19.5" customHeight="1">
      <c r="A61" s="14" t="s">
        <v>101</v>
      </c>
      <c r="B61" s="14" t="s">
        <v>102</v>
      </c>
      <c r="C61" s="25">
        <v>161.624</v>
      </c>
    </row>
    <row r="62" spans="1:3" s="4" customFormat="1" ht="19.5" customHeight="1">
      <c r="A62" s="13" t="s">
        <v>103</v>
      </c>
      <c r="B62" s="13" t="s">
        <v>104</v>
      </c>
      <c r="C62" s="24">
        <v>897.3911320000001</v>
      </c>
    </row>
    <row r="63" spans="1:3" ht="19.5" customHeight="1">
      <c r="A63" s="14" t="s">
        <v>105</v>
      </c>
      <c r="B63" s="14" t="s">
        <v>13</v>
      </c>
      <c r="C63" s="25">
        <v>476.624422</v>
      </c>
    </row>
    <row r="64" spans="1:3" ht="19.5" customHeight="1">
      <c r="A64" s="14" t="s">
        <v>106</v>
      </c>
      <c r="B64" s="14" t="s">
        <v>15</v>
      </c>
      <c r="C64" s="25">
        <v>378.1600000000001</v>
      </c>
    </row>
    <row r="65" spans="1:3" ht="19.5" customHeight="1">
      <c r="A65" s="14" t="s">
        <v>107</v>
      </c>
      <c r="B65" s="14" t="s">
        <v>29</v>
      </c>
      <c r="C65" s="25">
        <v>42.60671000000001</v>
      </c>
    </row>
    <row r="66" spans="1:3" s="4" customFormat="1" ht="19.5" customHeight="1">
      <c r="A66" s="13" t="s">
        <v>108</v>
      </c>
      <c r="B66" s="13" t="s">
        <v>109</v>
      </c>
      <c r="C66" s="24">
        <v>1656.979312</v>
      </c>
    </row>
    <row r="67" spans="1:3" ht="19.5" customHeight="1">
      <c r="A67" s="14" t="s">
        <v>110</v>
      </c>
      <c r="B67" s="14" t="s">
        <v>13</v>
      </c>
      <c r="C67" s="25">
        <v>336.2183040000001</v>
      </c>
    </row>
    <row r="68" spans="1:3" ht="19.5" customHeight="1">
      <c r="A68" s="14" t="s">
        <v>111</v>
      </c>
      <c r="B68" s="14" t="s">
        <v>15</v>
      </c>
      <c r="C68" s="25">
        <v>235</v>
      </c>
    </row>
    <row r="69" spans="1:3" ht="19.5" customHeight="1">
      <c r="A69" s="14" t="s">
        <v>112</v>
      </c>
      <c r="B69" s="14" t="s">
        <v>113</v>
      </c>
      <c r="C69" s="25">
        <v>20</v>
      </c>
    </row>
    <row r="70" spans="1:3" ht="19.5" customHeight="1">
      <c r="A70" s="14" t="s">
        <v>114</v>
      </c>
      <c r="B70" s="14" t="s">
        <v>115</v>
      </c>
      <c r="C70" s="25">
        <v>510</v>
      </c>
    </row>
    <row r="71" spans="1:3" ht="19.5" customHeight="1">
      <c r="A71" s="14" t="s">
        <v>116</v>
      </c>
      <c r="B71" s="14" t="s">
        <v>29</v>
      </c>
      <c r="C71" s="25">
        <v>89.761008</v>
      </c>
    </row>
    <row r="72" spans="1:3" ht="19.5" customHeight="1">
      <c r="A72" s="14" t="s">
        <v>117</v>
      </c>
      <c r="B72" s="14" t="s">
        <v>118</v>
      </c>
      <c r="C72" s="25">
        <v>466</v>
      </c>
    </row>
    <row r="73" spans="1:3" s="4" customFormat="1" ht="19.5" customHeight="1">
      <c r="A73" s="13" t="s">
        <v>119</v>
      </c>
      <c r="B73" s="13" t="s">
        <v>120</v>
      </c>
      <c r="C73" s="24">
        <v>100</v>
      </c>
    </row>
    <row r="74" spans="1:3" ht="19.5" customHeight="1">
      <c r="A74" s="14" t="s">
        <v>121</v>
      </c>
      <c r="B74" s="14" t="s">
        <v>122</v>
      </c>
      <c r="C74" s="25">
        <v>30</v>
      </c>
    </row>
    <row r="75" spans="1:3" ht="19.5" customHeight="1">
      <c r="A75" s="14" t="s">
        <v>123</v>
      </c>
      <c r="B75" s="14" t="s">
        <v>124</v>
      </c>
      <c r="C75" s="25">
        <v>20</v>
      </c>
    </row>
    <row r="76" spans="1:3" ht="19.5" customHeight="1">
      <c r="A76" s="14" t="s">
        <v>125</v>
      </c>
      <c r="B76" s="14" t="s">
        <v>126</v>
      </c>
      <c r="C76" s="25">
        <v>50</v>
      </c>
    </row>
    <row r="77" spans="1:3" s="4" customFormat="1" ht="19.5" customHeight="1">
      <c r="A77" s="13" t="s">
        <v>127</v>
      </c>
      <c r="B77" s="13" t="s">
        <v>128</v>
      </c>
      <c r="C77" s="24">
        <v>10</v>
      </c>
    </row>
    <row r="78" spans="1:3" ht="19.5" customHeight="1">
      <c r="A78" s="14" t="s">
        <v>129</v>
      </c>
      <c r="B78" s="14" t="s">
        <v>130</v>
      </c>
      <c r="C78" s="25">
        <v>10</v>
      </c>
    </row>
    <row r="79" spans="1:3" s="4" customFormat="1" ht="19.5" customHeight="1">
      <c r="A79" s="13" t="s">
        <v>131</v>
      </c>
      <c r="B79" s="13" t="s">
        <v>132</v>
      </c>
      <c r="C79" s="24">
        <v>87.97362799999999</v>
      </c>
    </row>
    <row r="80" spans="1:3" ht="19.5" customHeight="1">
      <c r="A80" s="14" t="s">
        <v>133</v>
      </c>
      <c r="B80" s="14" t="s">
        <v>13</v>
      </c>
      <c r="C80" s="25">
        <v>54.673627999999994</v>
      </c>
    </row>
    <row r="81" spans="1:3" ht="19.5" customHeight="1">
      <c r="A81" s="14" t="s">
        <v>134</v>
      </c>
      <c r="B81" s="14" t="s">
        <v>15</v>
      </c>
      <c r="C81" s="25">
        <v>23.3</v>
      </c>
    </row>
    <row r="82" spans="1:3" ht="19.5" customHeight="1">
      <c r="A82" s="14" t="s">
        <v>135</v>
      </c>
      <c r="B82" s="14" t="s">
        <v>136</v>
      </c>
      <c r="C82" s="25">
        <v>10</v>
      </c>
    </row>
    <row r="83" spans="1:3" s="4" customFormat="1" ht="19.5" customHeight="1">
      <c r="A83" s="13" t="s">
        <v>137</v>
      </c>
      <c r="B83" s="13" t="s">
        <v>138</v>
      </c>
      <c r="C83" s="24">
        <v>34.68</v>
      </c>
    </row>
    <row r="84" spans="1:3" ht="19.5" customHeight="1">
      <c r="A84" s="14" t="s">
        <v>139</v>
      </c>
      <c r="B84" s="14" t="s">
        <v>15</v>
      </c>
      <c r="C84" s="25">
        <v>11</v>
      </c>
    </row>
    <row r="85" spans="1:3" ht="19.5" customHeight="1">
      <c r="A85" s="14" t="s">
        <v>140</v>
      </c>
      <c r="B85" s="14" t="s">
        <v>141</v>
      </c>
      <c r="C85" s="25">
        <v>23.68</v>
      </c>
    </row>
    <row r="86" spans="1:3" s="4" customFormat="1" ht="19.5" customHeight="1">
      <c r="A86" s="13" t="s">
        <v>142</v>
      </c>
      <c r="B86" s="13" t="s">
        <v>143</v>
      </c>
      <c r="C86" s="24">
        <v>63.60988999999999</v>
      </c>
    </row>
    <row r="87" spans="1:3" ht="19.5" customHeight="1">
      <c r="A87" s="14" t="s">
        <v>144</v>
      </c>
      <c r="B87" s="14" t="s">
        <v>13</v>
      </c>
      <c r="C87" s="25">
        <v>38.60988999999999</v>
      </c>
    </row>
    <row r="88" spans="1:3" ht="19.5" customHeight="1">
      <c r="A88" s="14" t="s">
        <v>145</v>
      </c>
      <c r="B88" s="14" t="s">
        <v>15</v>
      </c>
      <c r="C88" s="25">
        <v>25</v>
      </c>
    </row>
    <row r="89" spans="1:3" s="4" customFormat="1" ht="19.5" customHeight="1">
      <c r="A89" s="13" t="s">
        <v>146</v>
      </c>
      <c r="B89" s="13" t="s">
        <v>147</v>
      </c>
      <c r="C89" s="24">
        <v>623.246558</v>
      </c>
    </row>
    <row r="90" spans="1:3" ht="19.5" customHeight="1">
      <c r="A90" s="14" t="s">
        <v>148</v>
      </c>
      <c r="B90" s="14" t="s">
        <v>13</v>
      </c>
      <c r="C90" s="25">
        <v>250.28655800000004</v>
      </c>
    </row>
    <row r="91" spans="1:3" ht="19.5" customHeight="1">
      <c r="A91" s="14" t="s">
        <v>149</v>
      </c>
      <c r="B91" s="14" t="s">
        <v>150</v>
      </c>
      <c r="C91" s="25">
        <v>372.96</v>
      </c>
    </row>
    <row r="92" spans="1:3" s="4" customFormat="1" ht="19.5" customHeight="1">
      <c r="A92" s="13" t="s">
        <v>151</v>
      </c>
      <c r="B92" s="13" t="s">
        <v>152</v>
      </c>
      <c r="C92" s="24">
        <v>365.052048</v>
      </c>
    </row>
    <row r="93" spans="1:3" ht="19.5" customHeight="1">
      <c r="A93" s="14" t="s">
        <v>153</v>
      </c>
      <c r="B93" s="14" t="s">
        <v>13</v>
      </c>
      <c r="C93" s="25">
        <v>160.971932</v>
      </c>
    </row>
    <row r="94" spans="1:3" ht="19.5" customHeight="1">
      <c r="A94" s="14" t="s">
        <v>154</v>
      </c>
      <c r="B94" s="14" t="s">
        <v>15</v>
      </c>
      <c r="C94" s="25">
        <v>180.1</v>
      </c>
    </row>
    <row r="95" spans="1:3" ht="19.5" customHeight="1">
      <c r="A95" s="14" t="s">
        <v>155</v>
      </c>
      <c r="B95" s="14" t="s">
        <v>29</v>
      </c>
      <c r="C95" s="25">
        <v>23.980116000000002</v>
      </c>
    </row>
    <row r="96" spans="1:3" s="4" customFormat="1" ht="19.5" customHeight="1">
      <c r="A96" s="13" t="s">
        <v>156</v>
      </c>
      <c r="B96" s="13" t="s">
        <v>157</v>
      </c>
      <c r="C96" s="24">
        <v>1048.150866</v>
      </c>
    </row>
    <row r="97" spans="1:3" ht="19.5" customHeight="1">
      <c r="A97" s="14" t="s">
        <v>158</v>
      </c>
      <c r="B97" s="14" t="s">
        <v>13</v>
      </c>
      <c r="C97" s="25">
        <v>475.75905399999994</v>
      </c>
    </row>
    <row r="98" spans="1:3" ht="19.5" customHeight="1">
      <c r="A98" s="14" t="s">
        <v>159</v>
      </c>
      <c r="B98" s="14" t="s">
        <v>15</v>
      </c>
      <c r="C98" s="25">
        <v>265.5</v>
      </c>
    </row>
    <row r="99" spans="1:3" ht="19.5" customHeight="1">
      <c r="A99" s="14" t="s">
        <v>160</v>
      </c>
      <c r="B99" s="14" t="s">
        <v>161</v>
      </c>
      <c r="C99" s="25">
        <v>10</v>
      </c>
    </row>
    <row r="100" spans="1:3" ht="19.5" customHeight="1">
      <c r="A100" s="14" t="s">
        <v>162</v>
      </c>
      <c r="B100" s="14" t="s">
        <v>29</v>
      </c>
      <c r="C100" s="25">
        <v>185.66181199999994</v>
      </c>
    </row>
    <row r="101" spans="1:3" ht="19.5" customHeight="1">
      <c r="A101" s="14" t="s">
        <v>163</v>
      </c>
      <c r="B101" s="14" t="s">
        <v>164</v>
      </c>
      <c r="C101" s="25">
        <v>111.23</v>
      </c>
    </row>
    <row r="102" spans="1:3" s="4" customFormat="1" ht="19.5" customHeight="1">
      <c r="A102" s="13" t="s">
        <v>165</v>
      </c>
      <c r="B102" s="13" t="s">
        <v>166</v>
      </c>
      <c r="C102" s="24">
        <v>3810.2936059999993</v>
      </c>
    </row>
    <row r="103" spans="1:3" ht="19.5" customHeight="1">
      <c r="A103" s="14" t="s">
        <v>167</v>
      </c>
      <c r="B103" s="14" t="s">
        <v>13</v>
      </c>
      <c r="C103" s="25">
        <v>1317.8787439999999</v>
      </c>
    </row>
    <row r="104" spans="1:3" ht="19.5" customHeight="1">
      <c r="A104" s="14" t="s">
        <v>168</v>
      </c>
      <c r="B104" s="14" t="s">
        <v>15</v>
      </c>
      <c r="C104" s="25">
        <v>999.472</v>
      </c>
    </row>
    <row r="105" spans="1:3" ht="19.5" customHeight="1">
      <c r="A105" s="14" t="s">
        <v>169</v>
      </c>
      <c r="B105" s="14" t="s">
        <v>170</v>
      </c>
      <c r="C105" s="25">
        <v>1394.8626499999998</v>
      </c>
    </row>
    <row r="106" spans="1:3" ht="19.5" customHeight="1">
      <c r="A106" s="14" t="s">
        <v>171</v>
      </c>
      <c r="B106" s="14" t="s">
        <v>29</v>
      </c>
      <c r="C106" s="25">
        <v>98.08021199999995</v>
      </c>
    </row>
    <row r="107" spans="1:3" s="4" customFormat="1" ht="19.5" customHeight="1">
      <c r="A107" s="13" t="s">
        <v>172</v>
      </c>
      <c r="B107" s="13" t="s">
        <v>173</v>
      </c>
      <c r="C107" s="24">
        <v>1542.80939</v>
      </c>
    </row>
    <row r="108" spans="1:3" ht="19.5" customHeight="1">
      <c r="A108" s="14" t="s">
        <v>174</v>
      </c>
      <c r="B108" s="14" t="s">
        <v>13</v>
      </c>
      <c r="C108" s="25">
        <v>296.32752</v>
      </c>
    </row>
    <row r="109" spans="1:3" ht="19.5" customHeight="1">
      <c r="A109" s="14" t="s">
        <v>175</v>
      </c>
      <c r="B109" s="14" t="s">
        <v>15</v>
      </c>
      <c r="C109" s="25">
        <v>1222.1</v>
      </c>
    </row>
    <row r="110" spans="1:3" ht="19.5" customHeight="1">
      <c r="A110" s="14" t="s">
        <v>176</v>
      </c>
      <c r="B110" s="14" t="s">
        <v>29</v>
      </c>
      <c r="C110" s="25">
        <v>24.381870000000006</v>
      </c>
    </row>
    <row r="111" spans="1:3" s="4" customFormat="1" ht="19.5" customHeight="1">
      <c r="A111" s="13" t="s">
        <v>177</v>
      </c>
      <c r="B111" s="13" t="s">
        <v>178</v>
      </c>
      <c r="C111" s="24">
        <v>1474.23514</v>
      </c>
    </row>
    <row r="112" spans="1:3" ht="19.5" customHeight="1">
      <c r="A112" s="14" t="s">
        <v>179</v>
      </c>
      <c r="B112" s="14" t="s">
        <v>13</v>
      </c>
      <c r="C112" s="25">
        <v>198.33041000000006</v>
      </c>
    </row>
    <row r="113" spans="1:3" ht="19.5" customHeight="1">
      <c r="A113" s="14" t="s">
        <v>180</v>
      </c>
      <c r="B113" s="14" t="s">
        <v>15</v>
      </c>
      <c r="C113" s="25">
        <v>1018</v>
      </c>
    </row>
    <row r="114" spans="1:3" ht="19.5" customHeight="1">
      <c r="A114" s="14" t="s">
        <v>181</v>
      </c>
      <c r="B114" s="14" t="s">
        <v>29</v>
      </c>
      <c r="C114" s="25">
        <v>89.46992999999999</v>
      </c>
    </row>
    <row r="115" spans="1:3" ht="19.5" customHeight="1">
      <c r="A115" s="14" t="s">
        <v>182</v>
      </c>
      <c r="B115" s="14" t="s">
        <v>183</v>
      </c>
      <c r="C115" s="25">
        <v>168.4348</v>
      </c>
    </row>
    <row r="116" spans="1:3" s="4" customFormat="1" ht="19.5" customHeight="1">
      <c r="A116" s="13" t="s">
        <v>184</v>
      </c>
      <c r="B116" s="13" t="s">
        <v>185</v>
      </c>
      <c r="C116" s="24">
        <v>439.42616</v>
      </c>
    </row>
    <row r="117" spans="1:3" ht="19.5" customHeight="1">
      <c r="A117" s="14" t="s">
        <v>186</v>
      </c>
      <c r="B117" s="14" t="s">
        <v>13</v>
      </c>
      <c r="C117" s="25">
        <v>91.50044399999997</v>
      </c>
    </row>
    <row r="118" spans="1:3" ht="19.5" customHeight="1">
      <c r="A118" s="14" t="s">
        <v>187</v>
      </c>
      <c r="B118" s="14" t="s">
        <v>15</v>
      </c>
      <c r="C118" s="25">
        <v>316</v>
      </c>
    </row>
    <row r="119" spans="1:3" ht="19.5" customHeight="1">
      <c r="A119" s="14" t="s">
        <v>188</v>
      </c>
      <c r="B119" s="14" t="s">
        <v>29</v>
      </c>
      <c r="C119" s="25">
        <v>31.92571600000001</v>
      </c>
    </row>
    <row r="120" spans="1:3" s="4" customFormat="1" ht="19.5" customHeight="1">
      <c r="A120" s="13" t="s">
        <v>189</v>
      </c>
      <c r="B120" s="13" t="s">
        <v>190</v>
      </c>
      <c r="C120" s="24">
        <v>116.843194</v>
      </c>
    </row>
    <row r="121" spans="1:3" ht="19.5" customHeight="1">
      <c r="A121" s="14" t="s">
        <v>191</v>
      </c>
      <c r="B121" s="14" t="s">
        <v>13</v>
      </c>
      <c r="C121" s="25">
        <v>68.343194</v>
      </c>
    </row>
    <row r="122" spans="1:3" ht="19.5" customHeight="1">
      <c r="A122" s="14" t="s">
        <v>192</v>
      </c>
      <c r="B122" s="14" t="s">
        <v>15</v>
      </c>
      <c r="C122" s="25">
        <v>48.5</v>
      </c>
    </row>
    <row r="123" spans="1:3" s="4" customFormat="1" ht="19.5" customHeight="1">
      <c r="A123" s="13" t="s">
        <v>193</v>
      </c>
      <c r="B123" s="13" t="s">
        <v>194</v>
      </c>
      <c r="C123" s="24">
        <v>30</v>
      </c>
    </row>
    <row r="124" spans="1:3" ht="19.5" customHeight="1">
      <c r="A124" s="14" t="s">
        <v>195</v>
      </c>
      <c r="B124" s="14" t="s">
        <v>196</v>
      </c>
      <c r="C124" s="25">
        <v>30</v>
      </c>
    </row>
    <row r="125" spans="1:3" s="4" customFormat="1" ht="19.5" customHeight="1">
      <c r="A125" s="13" t="s">
        <v>197</v>
      </c>
      <c r="B125" s="13" t="s">
        <v>198</v>
      </c>
      <c r="C125" s="24">
        <v>495.529172</v>
      </c>
    </row>
    <row r="126" spans="1:3" s="4" customFormat="1" ht="19.5" customHeight="1">
      <c r="A126" s="13" t="s">
        <v>199</v>
      </c>
      <c r="B126" s="13" t="s">
        <v>200</v>
      </c>
      <c r="C126" s="24">
        <v>426.929172</v>
      </c>
    </row>
    <row r="127" spans="1:3" ht="19.5" customHeight="1">
      <c r="A127" s="14" t="s">
        <v>201</v>
      </c>
      <c r="B127" s="14" t="s">
        <v>202</v>
      </c>
      <c r="C127" s="25">
        <v>65</v>
      </c>
    </row>
    <row r="128" spans="1:3" ht="19.5" customHeight="1">
      <c r="A128" s="14" t="s">
        <v>203</v>
      </c>
      <c r="B128" s="14" t="s">
        <v>204</v>
      </c>
      <c r="C128" s="25">
        <v>30</v>
      </c>
    </row>
    <row r="129" spans="1:3" ht="19.5" customHeight="1">
      <c r="A129" s="14" t="s">
        <v>205</v>
      </c>
      <c r="B129" s="14" t="s">
        <v>206</v>
      </c>
      <c r="C129" s="25">
        <v>298.929172</v>
      </c>
    </row>
    <row r="130" spans="1:3" ht="19.5" customHeight="1">
      <c r="A130" s="14" t="s">
        <v>207</v>
      </c>
      <c r="B130" s="14" t="s">
        <v>208</v>
      </c>
      <c r="C130" s="25">
        <v>33</v>
      </c>
    </row>
    <row r="131" spans="1:3" s="4" customFormat="1" ht="19.5" customHeight="1">
      <c r="A131" s="13" t="s">
        <v>209</v>
      </c>
      <c r="B131" s="13" t="s">
        <v>210</v>
      </c>
      <c r="C131" s="24">
        <v>68.6</v>
      </c>
    </row>
    <row r="132" spans="1:3" ht="19.5" customHeight="1">
      <c r="A132" s="14" t="s">
        <v>211</v>
      </c>
      <c r="B132" s="14" t="s">
        <v>212</v>
      </c>
      <c r="C132" s="25">
        <v>68.6</v>
      </c>
    </row>
    <row r="133" spans="1:3" s="4" customFormat="1" ht="19.5" customHeight="1">
      <c r="A133" s="13" t="s">
        <v>213</v>
      </c>
      <c r="B133" s="13" t="s">
        <v>214</v>
      </c>
      <c r="C133" s="24">
        <v>20614.609976</v>
      </c>
    </row>
    <row r="134" spans="1:3" s="4" customFormat="1" ht="19.5" customHeight="1">
      <c r="A134" s="13" t="s">
        <v>215</v>
      </c>
      <c r="B134" s="13" t="s">
        <v>216</v>
      </c>
      <c r="C134" s="24">
        <v>2155</v>
      </c>
    </row>
    <row r="135" spans="1:3" ht="19.5" customHeight="1">
      <c r="A135" s="14" t="s">
        <v>217</v>
      </c>
      <c r="B135" s="14" t="s">
        <v>218</v>
      </c>
      <c r="C135" s="25">
        <v>2080</v>
      </c>
    </row>
    <row r="136" spans="1:3" ht="19.5" customHeight="1">
      <c r="A136" s="14" t="s">
        <v>219</v>
      </c>
      <c r="B136" s="14" t="s">
        <v>220</v>
      </c>
      <c r="C136" s="25">
        <v>75</v>
      </c>
    </row>
    <row r="137" spans="1:3" s="4" customFormat="1" ht="19.5" customHeight="1">
      <c r="A137" s="13" t="s">
        <v>221</v>
      </c>
      <c r="B137" s="13" t="s">
        <v>222</v>
      </c>
      <c r="C137" s="24">
        <v>16778.093267000004</v>
      </c>
    </row>
    <row r="138" spans="1:3" ht="19.5" customHeight="1">
      <c r="A138" s="14" t="s">
        <v>223</v>
      </c>
      <c r="B138" s="14" t="s">
        <v>13</v>
      </c>
      <c r="C138" s="25">
        <v>9437.544267000005</v>
      </c>
    </row>
    <row r="139" spans="1:3" ht="19.5" customHeight="1">
      <c r="A139" s="14" t="s">
        <v>224</v>
      </c>
      <c r="B139" s="14" t="s">
        <v>15</v>
      </c>
      <c r="C139" s="25">
        <v>3653.1029999999996</v>
      </c>
    </row>
    <row r="140" spans="1:3" ht="19.5" customHeight="1">
      <c r="A140" s="14" t="s">
        <v>225</v>
      </c>
      <c r="B140" s="14" t="s">
        <v>226</v>
      </c>
      <c r="C140" s="25">
        <v>1177.696</v>
      </c>
    </row>
    <row r="141" spans="1:3" ht="19.5" customHeight="1">
      <c r="A141" s="14" t="s">
        <v>227</v>
      </c>
      <c r="B141" s="14" t="s">
        <v>228</v>
      </c>
      <c r="C141" s="25">
        <v>100</v>
      </c>
    </row>
    <row r="142" spans="1:3" ht="19.5" customHeight="1">
      <c r="A142" s="14" t="s">
        <v>229</v>
      </c>
      <c r="B142" s="14" t="s">
        <v>230</v>
      </c>
      <c r="C142" s="25">
        <v>302</v>
      </c>
    </row>
    <row r="143" spans="1:3" ht="19.5" customHeight="1">
      <c r="A143" s="14" t="s">
        <v>231</v>
      </c>
      <c r="B143" s="14" t="s">
        <v>232</v>
      </c>
      <c r="C143" s="25">
        <v>20</v>
      </c>
    </row>
    <row r="144" spans="1:3" ht="19.5" customHeight="1">
      <c r="A144" s="14" t="s">
        <v>233</v>
      </c>
      <c r="B144" s="14" t="s">
        <v>234</v>
      </c>
      <c r="C144" s="25">
        <v>10</v>
      </c>
    </row>
    <row r="145" spans="1:3" ht="19.5" customHeight="1">
      <c r="A145" s="14" t="s">
        <v>235</v>
      </c>
      <c r="B145" s="14" t="s">
        <v>236</v>
      </c>
      <c r="C145" s="25">
        <v>10</v>
      </c>
    </row>
    <row r="146" spans="1:3" ht="19.5" customHeight="1">
      <c r="A146" s="14" t="s">
        <v>237</v>
      </c>
      <c r="B146" s="14" t="s">
        <v>238</v>
      </c>
      <c r="C146" s="25">
        <v>40</v>
      </c>
    </row>
    <row r="147" spans="1:3" ht="19.5" customHeight="1">
      <c r="A147" s="14" t="s">
        <v>239</v>
      </c>
      <c r="B147" s="14" t="s">
        <v>240</v>
      </c>
      <c r="C147" s="25">
        <v>1192.75</v>
      </c>
    </row>
    <row r="148" spans="1:3" ht="19.5" customHeight="1">
      <c r="A148" s="14" t="s">
        <v>241</v>
      </c>
      <c r="B148" s="14" t="s">
        <v>242</v>
      </c>
      <c r="C148" s="25">
        <v>10</v>
      </c>
    </row>
    <row r="149" spans="1:3" ht="19.5" customHeight="1">
      <c r="A149" s="14" t="s">
        <v>243</v>
      </c>
      <c r="B149" s="14" t="s">
        <v>244</v>
      </c>
      <c r="C149" s="25">
        <v>342</v>
      </c>
    </row>
    <row r="150" spans="1:3" ht="19.5" customHeight="1">
      <c r="A150" s="14" t="s">
        <v>245</v>
      </c>
      <c r="B150" s="14" t="s">
        <v>246</v>
      </c>
      <c r="C150" s="25">
        <v>453</v>
      </c>
    </row>
    <row r="151" spans="1:3" ht="19.5" customHeight="1">
      <c r="A151" s="14" t="s">
        <v>247</v>
      </c>
      <c r="B151" s="14" t="s">
        <v>248</v>
      </c>
      <c r="C151" s="25">
        <v>30</v>
      </c>
    </row>
    <row r="152" spans="1:3" s="4" customFormat="1" ht="19.5" customHeight="1">
      <c r="A152" s="13" t="s">
        <v>249</v>
      </c>
      <c r="B152" s="13" t="s">
        <v>250</v>
      </c>
      <c r="C152" s="24">
        <v>1678.516709</v>
      </c>
    </row>
    <row r="153" spans="1:3" ht="19.5" customHeight="1">
      <c r="A153" s="14" t="s">
        <v>251</v>
      </c>
      <c r="B153" s="14" t="s">
        <v>13</v>
      </c>
      <c r="C153" s="25">
        <v>824.3901390000001</v>
      </c>
    </row>
    <row r="154" spans="1:3" ht="19.5" customHeight="1">
      <c r="A154" s="14" t="s">
        <v>252</v>
      </c>
      <c r="B154" s="14" t="s">
        <v>15</v>
      </c>
      <c r="C154" s="25">
        <v>378</v>
      </c>
    </row>
    <row r="155" spans="1:3" ht="19.5" customHeight="1">
      <c r="A155" s="14" t="s">
        <v>253</v>
      </c>
      <c r="B155" s="14" t="s">
        <v>254</v>
      </c>
      <c r="C155" s="25">
        <v>237.76</v>
      </c>
    </row>
    <row r="156" spans="1:3" ht="19.5" customHeight="1">
      <c r="A156" s="14" t="s">
        <v>255</v>
      </c>
      <c r="B156" s="14" t="s">
        <v>256</v>
      </c>
      <c r="C156" s="25">
        <v>94</v>
      </c>
    </row>
    <row r="157" spans="1:3" ht="19.5" customHeight="1">
      <c r="A157" s="14" t="s">
        <v>257</v>
      </c>
      <c r="B157" s="14" t="s">
        <v>258</v>
      </c>
      <c r="C157" s="25">
        <v>5</v>
      </c>
    </row>
    <row r="158" spans="1:3" ht="19.5" customHeight="1">
      <c r="A158" s="14" t="s">
        <v>259</v>
      </c>
      <c r="B158" s="14" t="s">
        <v>260</v>
      </c>
      <c r="C158" s="25">
        <v>74.8</v>
      </c>
    </row>
    <row r="159" spans="1:3" ht="19.5" customHeight="1">
      <c r="A159" s="14" t="s">
        <v>261</v>
      </c>
      <c r="B159" s="14" t="s">
        <v>262</v>
      </c>
      <c r="C159" s="25">
        <v>28</v>
      </c>
    </row>
    <row r="160" spans="1:3" ht="19.5" customHeight="1">
      <c r="A160" s="14" t="s">
        <v>263</v>
      </c>
      <c r="B160" s="14" t="s">
        <v>264</v>
      </c>
      <c r="C160" s="25">
        <v>5</v>
      </c>
    </row>
    <row r="161" spans="1:3" ht="19.5" customHeight="1">
      <c r="A161" s="14" t="s">
        <v>265</v>
      </c>
      <c r="B161" s="14" t="s">
        <v>29</v>
      </c>
      <c r="C161" s="25">
        <v>31.566570000000002</v>
      </c>
    </row>
    <row r="162" spans="1:3" s="4" customFormat="1" ht="19.5" customHeight="1">
      <c r="A162" s="13" t="s">
        <v>266</v>
      </c>
      <c r="B162" s="13" t="s">
        <v>267</v>
      </c>
      <c r="C162" s="24">
        <v>3</v>
      </c>
    </row>
    <row r="163" spans="1:3" ht="19.5" customHeight="1">
      <c r="A163" s="14" t="s">
        <v>268</v>
      </c>
      <c r="B163" s="14" t="s">
        <v>269</v>
      </c>
      <c r="C163" s="25">
        <v>3</v>
      </c>
    </row>
    <row r="164" spans="1:3" s="4" customFormat="1" ht="19.5" customHeight="1">
      <c r="A164" s="13" t="s">
        <v>270</v>
      </c>
      <c r="B164" s="13" t="s">
        <v>271</v>
      </c>
      <c r="C164" s="24">
        <v>94071.63454799987</v>
      </c>
    </row>
    <row r="165" spans="1:3" s="4" customFormat="1" ht="19.5" customHeight="1">
      <c r="A165" s="13" t="s">
        <v>272</v>
      </c>
      <c r="B165" s="13" t="s">
        <v>273</v>
      </c>
      <c r="C165" s="24">
        <v>7017.629249999999</v>
      </c>
    </row>
    <row r="166" spans="1:3" ht="19.5" customHeight="1">
      <c r="A166" s="14" t="s">
        <v>274</v>
      </c>
      <c r="B166" s="14" t="s">
        <v>13</v>
      </c>
      <c r="C166" s="25">
        <v>357.4621409999999</v>
      </c>
    </row>
    <row r="167" spans="1:3" ht="19.5" customHeight="1">
      <c r="A167" s="14" t="s">
        <v>275</v>
      </c>
      <c r="B167" s="14" t="s">
        <v>15</v>
      </c>
      <c r="C167" s="25">
        <v>451.29999999999995</v>
      </c>
    </row>
    <row r="168" spans="1:3" ht="19.5" customHeight="1">
      <c r="A168" s="14" t="s">
        <v>276</v>
      </c>
      <c r="B168" s="14" t="s">
        <v>277</v>
      </c>
      <c r="C168" s="25">
        <v>6208.867108999999</v>
      </c>
    </row>
    <row r="169" spans="1:3" s="4" customFormat="1" ht="19.5" customHeight="1">
      <c r="A169" s="13" t="s">
        <v>278</v>
      </c>
      <c r="B169" s="13" t="s">
        <v>279</v>
      </c>
      <c r="C169" s="24">
        <v>78764.0059919999</v>
      </c>
    </row>
    <row r="170" spans="1:3" ht="19.5" customHeight="1">
      <c r="A170" s="14" t="s">
        <v>280</v>
      </c>
      <c r="B170" s="14" t="s">
        <v>281</v>
      </c>
      <c r="C170" s="25">
        <v>1329.6988459999998</v>
      </c>
    </row>
    <row r="171" spans="1:3" ht="19.5" customHeight="1">
      <c r="A171" s="14" t="s">
        <v>282</v>
      </c>
      <c r="B171" s="14" t="s">
        <v>283</v>
      </c>
      <c r="C171" s="25">
        <v>32438.09737299993</v>
      </c>
    </row>
    <row r="172" spans="1:3" ht="19.5" customHeight="1">
      <c r="A172" s="14" t="s">
        <v>284</v>
      </c>
      <c r="B172" s="14" t="s">
        <v>285</v>
      </c>
      <c r="C172" s="25">
        <v>26150.292600999972</v>
      </c>
    </row>
    <row r="173" spans="1:3" ht="19.5" customHeight="1">
      <c r="A173" s="14" t="s">
        <v>286</v>
      </c>
      <c r="B173" s="14" t="s">
        <v>287</v>
      </c>
      <c r="C173" s="25">
        <v>15604.057171999999</v>
      </c>
    </row>
    <row r="174" spans="1:3" ht="19.5" customHeight="1">
      <c r="A174" s="14" t="s">
        <v>288</v>
      </c>
      <c r="B174" s="14" t="s">
        <v>289</v>
      </c>
      <c r="C174" s="25">
        <v>3241.86</v>
      </c>
    </row>
    <row r="175" spans="1:3" s="4" customFormat="1" ht="19.5" customHeight="1">
      <c r="A175" s="13" t="s">
        <v>290</v>
      </c>
      <c r="B175" s="13" t="s">
        <v>291</v>
      </c>
      <c r="C175" s="24">
        <v>4150.496895</v>
      </c>
    </row>
    <row r="176" spans="1:3" ht="19.5" customHeight="1">
      <c r="A176" s="14" t="s">
        <v>292</v>
      </c>
      <c r="B176" s="14" t="s">
        <v>293</v>
      </c>
      <c r="C176" s="25">
        <v>723.4708459999999</v>
      </c>
    </row>
    <row r="177" spans="1:3" ht="19.5" customHeight="1">
      <c r="A177" s="14" t="s">
        <v>294</v>
      </c>
      <c r="B177" s="14" t="s">
        <v>295</v>
      </c>
      <c r="C177" s="25">
        <v>3427.026049</v>
      </c>
    </row>
    <row r="178" spans="1:3" s="4" customFormat="1" ht="19.5" customHeight="1">
      <c r="A178" s="13" t="s">
        <v>296</v>
      </c>
      <c r="B178" s="13" t="s">
        <v>297</v>
      </c>
      <c r="C178" s="24">
        <v>393.66747699999996</v>
      </c>
    </row>
    <row r="179" spans="1:3" ht="19.5" customHeight="1">
      <c r="A179" s="14" t="s">
        <v>298</v>
      </c>
      <c r="B179" s="14" t="s">
        <v>299</v>
      </c>
      <c r="C179" s="25">
        <v>393.66747699999996</v>
      </c>
    </row>
    <row r="180" spans="1:3" s="4" customFormat="1" ht="19.5" customHeight="1">
      <c r="A180" s="13" t="s">
        <v>300</v>
      </c>
      <c r="B180" s="13" t="s">
        <v>301</v>
      </c>
      <c r="C180" s="24">
        <v>795.4769449999999</v>
      </c>
    </row>
    <row r="181" spans="1:3" ht="19.5" customHeight="1">
      <c r="A181" s="14" t="s">
        <v>302</v>
      </c>
      <c r="B181" s="14" t="s">
        <v>303</v>
      </c>
      <c r="C181" s="25">
        <v>482.4619169999999</v>
      </c>
    </row>
    <row r="182" spans="1:3" ht="19.5" customHeight="1">
      <c r="A182" s="14" t="s">
        <v>304</v>
      </c>
      <c r="B182" s="14" t="s">
        <v>305</v>
      </c>
      <c r="C182" s="25">
        <v>313.015028</v>
      </c>
    </row>
    <row r="183" spans="1:3" s="4" customFormat="1" ht="19.5" customHeight="1">
      <c r="A183" s="13" t="s">
        <v>306</v>
      </c>
      <c r="B183" s="13" t="s">
        <v>307</v>
      </c>
      <c r="C183" s="24">
        <v>2570.4908000000005</v>
      </c>
    </row>
    <row r="184" spans="1:3" ht="19.5" customHeight="1">
      <c r="A184" s="14" t="s">
        <v>308</v>
      </c>
      <c r="B184" s="14" t="s">
        <v>309</v>
      </c>
      <c r="C184" s="25">
        <v>94</v>
      </c>
    </row>
    <row r="185" spans="1:3" ht="19.5" customHeight="1">
      <c r="A185" s="14" t="s">
        <v>310</v>
      </c>
      <c r="B185" s="14" t="s">
        <v>311</v>
      </c>
      <c r="C185" s="25">
        <v>10.5032</v>
      </c>
    </row>
    <row r="186" spans="1:3" ht="19.5" customHeight="1">
      <c r="A186" s="14" t="s">
        <v>312</v>
      </c>
      <c r="B186" s="14" t="s">
        <v>313</v>
      </c>
      <c r="C186" s="25">
        <v>2465.9876000000004</v>
      </c>
    </row>
    <row r="187" spans="1:3" s="4" customFormat="1" ht="19.5" customHeight="1">
      <c r="A187" s="13" t="s">
        <v>314</v>
      </c>
      <c r="B187" s="13" t="s">
        <v>315</v>
      </c>
      <c r="C187" s="24">
        <v>379.867189</v>
      </c>
    </row>
    <row r="188" spans="1:3" ht="19.5" customHeight="1">
      <c r="A188" s="14" t="s">
        <v>316</v>
      </c>
      <c r="B188" s="14" t="s">
        <v>317</v>
      </c>
      <c r="C188" s="25">
        <v>379.867189</v>
      </c>
    </row>
    <row r="189" spans="1:3" s="4" customFormat="1" ht="19.5" customHeight="1">
      <c r="A189" s="13" t="s">
        <v>318</v>
      </c>
      <c r="B189" s="13" t="s">
        <v>319</v>
      </c>
      <c r="C189" s="24">
        <v>755.242</v>
      </c>
    </row>
    <row r="190" spans="1:3" s="4" customFormat="1" ht="19.5" customHeight="1">
      <c r="A190" s="13" t="s">
        <v>320</v>
      </c>
      <c r="B190" s="13" t="s">
        <v>321</v>
      </c>
      <c r="C190" s="24">
        <v>256.642</v>
      </c>
    </row>
    <row r="191" spans="1:3" ht="19.5" customHeight="1">
      <c r="A191" s="14" t="s">
        <v>322</v>
      </c>
      <c r="B191" s="14" t="s">
        <v>13</v>
      </c>
      <c r="C191" s="25">
        <v>126.77774199999999</v>
      </c>
    </row>
    <row r="192" spans="1:3" ht="19.5" customHeight="1">
      <c r="A192" s="14" t="s">
        <v>323</v>
      </c>
      <c r="B192" s="14" t="s">
        <v>324</v>
      </c>
      <c r="C192" s="25">
        <v>129.864258</v>
      </c>
    </row>
    <row r="193" spans="1:3" s="4" customFormat="1" ht="19.5" customHeight="1">
      <c r="A193" s="13" t="s">
        <v>325</v>
      </c>
      <c r="B193" s="13" t="s">
        <v>326</v>
      </c>
      <c r="C193" s="24">
        <v>421.9</v>
      </c>
    </row>
    <row r="194" spans="1:3" ht="19.5" customHeight="1">
      <c r="A194" s="14" t="s">
        <v>327</v>
      </c>
      <c r="B194" s="14" t="s">
        <v>328</v>
      </c>
      <c r="C194" s="25">
        <v>406.9</v>
      </c>
    </row>
    <row r="195" spans="1:3" ht="19.5" customHeight="1">
      <c r="A195" s="14" t="s">
        <v>329</v>
      </c>
      <c r="B195" s="14" t="s">
        <v>330</v>
      </c>
      <c r="C195" s="25">
        <v>15</v>
      </c>
    </row>
    <row r="196" spans="1:3" s="4" customFormat="1" ht="19.5" customHeight="1">
      <c r="A196" s="13" t="s">
        <v>331</v>
      </c>
      <c r="B196" s="13" t="s">
        <v>332</v>
      </c>
      <c r="C196" s="24">
        <v>76.69999999999999</v>
      </c>
    </row>
    <row r="197" spans="1:3" ht="19.5" customHeight="1">
      <c r="A197" s="14" t="s">
        <v>333</v>
      </c>
      <c r="B197" s="14" t="s">
        <v>334</v>
      </c>
      <c r="C197" s="25">
        <v>71.69999999999999</v>
      </c>
    </row>
    <row r="198" spans="1:3" ht="19.5" customHeight="1">
      <c r="A198" s="14" t="s">
        <v>335</v>
      </c>
      <c r="B198" s="14" t="s">
        <v>336</v>
      </c>
      <c r="C198" s="25">
        <v>5</v>
      </c>
    </row>
    <row r="199" spans="1:3" s="4" customFormat="1" ht="19.5" customHeight="1">
      <c r="A199" s="13" t="s">
        <v>337</v>
      </c>
      <c r="B199" s="13" t="s">
        <v>338</v>
      </c>
      <c r="C199" s="24">
        <v>4476.290336999999</v>
      </c>
    </row>
    <row r="200" spans="1:3" s="4" customFormat="1" ht="19.5" customHeight="1">
      <c r="A200" s="13" t="s">
        <v>339</v>
      </c>
      <c r="B200" s="13" t="s">
        <v>340</v>
      </c>
      <c r="C200" s="24">
        <v>1796.9304949999998</v>
      </c>
    </row>
    <row r="201" spans="1:3" ht="19.5" customHeight="1">
      <c r="A201" s="14" t="s">
        <v>341</v>
      </c>
      <c r="B201" s="14" t="s">
        <v>13</v>
      </c>
      <c r="C201" s="25">
        <v>248.41737600000005</v>
      </c>
    </row>
    <row r="202" spans="1:3" ht="19.5" customHeight="1">
      <c r="A202" s="14" t="s">
        <v>342</v>
      </c>
      <c r="B202" s="14" t="s">
        <v>15</v>
      </c>
      <c r="C202" s="25">
        <v>338.0176</v>
      </c>
    </row>
    <row r="203" spans="1:3" ht="19.5" customHeight="1">
      <c r="A203" s="14" t="s">
        <v>343</v>
      </c>
      <c r="B203" s="14" t="s">
        <v>344</v>
      </c>
      <c r="C203" s="25">
        <v>103.87555</v>
      </c>
    </row>
    <row r="204" spans="1:3" ht="19.5" customHeight="1">
      <c r="A204" s="14" t="s">
        <v>345</v>
      </c>
      <c r="B204" s="14" t="s">
        <v>346</v>
      </c>
      <c r="C204" s="25">
        <v>186.797241</v>
      </c>
    </row>
    <row r="205" spans="1:3" ht="19.5" customHeight="1">
      <c r="A205" s="14" t="s">
        <v>347</v>
      </c>
      <c r="B205" s="14" t="s">
        <v>348</v>
      </c>
      <c r="C205" s="25">
        <v>104.7</v>
      </c>
    </row>
    <row r="206" spans="1:3" ht="19.5" customHeight="1">
      <c r="A206" s="14" t="s">
        <v>349</v>
      </c>
      <c r="B206" s="14" t="s">
        <v>350</v>
      </c>
      <c r="C206" s="25">
        <v>269.944508</v>
      </c>
    </row>
    <row r="207" spans="1:3" ht="19.5" customHeight="1">
      <c r="A207" s="14" t="s">
        <v>351</v>
      </c>
      <c r="B207" s="14" t="s">
        <v>352</v>
      </c>
      <c r="C207" s="25">
        <v>85.13116200000002</v>
      </c>
    </row>
    <row r="208" spans="1:3" ht="19.5" customHeight="1">
      <c r="A208" s="14" t="s">
        <v>353</v>
      </c>
      <c r="B208" s="14" t="s">
        <v>354</v>
      </c>
      <c r="C208" s="25">
        <v>134.74705799999998</v>
      </c>
    </row>
    <row r="209" spans="1:3" ht="19.5" customHeight="1">
      <c r="A209" s="14" t="s">
        <v>355</v>
      </c>
      <c r="B209" s="14" t="s">
        <v>356</v>
      </c>
      <c r="C209" s="25">
        <v>325.3</v>
      </c>
    </row>
    <row r="210" spans="1:3" s="4" customFormat="1" ht="19.5" customHeight="1">
      <c r="A210" s="13" t="s">
        <v>357</v>
      </c>
      <c r="B210" s="13" t="s">
        <v>358</v>
      </c>
      <c r="C210" s="24">
        <v>202.00825200000006</v>
      </c>
    </row>
    <row r="211" spans="1:3" ht="19.5" customHeight="1">
      <c r="A211" s="14" t="s">
        <v>359</v>
      </c>
      <c r="B211" s="14" t="s">
        <v>360</v>
      </c>
      <c r="C211" s="25">
        <v>191.20825200000004</v>
      </c>
    </row>
    <row r="212" spans="1:3" ht="19.5" customHeight="1">
      <c r="A212" s="14" t="s">
        <v>361</v>
      </c>
      <c r="B212" s="14" t="s">
        <v>362</v>
      </c>
      <c r="C212" s="25">
        <v>10.8</v>
      </c>
    </row>
    <row r="213" spans="1:3" s="4" customFormat="1" ht="19.5" customHeight="1">
      <c r="A213" s="13" t="s">
        <v>363</v>
      </c>
      <c r="B213" s="13" t="s">
        <v>364</v>
      </c>
      <c r="C213" s="24">
        <v>394.267256</v>
      </c>
    </row>
    <row r="214" spans="1:3" ht="19.5" customHeight="1">
      <c r="A214" s="14" t="s">
        <v>365</v>
      </c>
      <c r="B214" s="14" t="s">
        <v>366</v>
      </c>
      <c r="C214" s="25">
        <v>42</v>
      </c>
    </row>
    <row r="215" spans="1:3" ht="19.5" customHeight="1">
      <c r="A215" s="14" t="s">
        <v>367</v>
      </c>
      <c r="B215" s="14" t="s">
        <v>368</v>
      </c>
      <c r="C215" s="25">
        <v>108.45</v>
      </c>
    </row>
    <row r="216" spans="1:3" ht="19.5" customHeight="1">
      <c r="A216" s="14" t="s">
        <v>369</v>
      </c>
      <c r="B216" s="14" t="s">
        <v>370</v>
      </c>
      <c r="C216" s="25">
        <v>60</v>
      </c>
    </row>
    <row r="217" spans="1:3" ht="19.5" customHeight="1">
      <c r="A217" s="14" t="s">
        <v>371</v>
      </c>
      <c r="B217" s="14" t="s">
        <v>372</v>
      </c>
      <c r="C217" s="25">
        <v>75</v>
      </c>
    </row>
    <row r="218" spans="1:3" ht="19.5" customHeight="1">
      <c r="A218" s="14" t="s">
        <v>373</v>
      </c>
      <c r="B218" s="14" t="s">
        <v>374</v>
      </c>
      <c r="C218" s="25">
        <v>108.81725600000001</v>
      </c>
    </row>
    <row r="219" spans="1:3" s="4" customFormat="1" ht="19.5" customHeight="1">
      <c r="A219" s="13" t="s">
        <v>375</v>
      </c>
      <c r="B219" s="13" t="s">
        <v>376</v>
      </c>
      <c r="C219" s="24">
        <v>2083.084334</v>
      </c>
    </row>
    <row r="220" spans="1:3" ht="19.5" customHeight="1">
      <c r="A220" s="14" t="s">
        <v>377</v>
      </c>
      <c r="B220" s="14" t="s">
        <v>13</v>
      </c>
      <c r="C220" s="25">
        <v>104.641984</v>
      </c>
    </row>
    <row r="221" spans="1:3" ht="19.5" customHeight="1">
      <c r="A221" s="14" t="s">
        <v>378</v>
      </c>
      <c r="B221" s="14" t="s">
        <v>379</v>
      </c>
      <c r="C221" s="25">
        <v>921.612948</v>
      </c>
    </row>
    <row r="222" spans="1:3" ht="19.5" customHeight="1">
      <c r="A222" s="14" t="s">
        <v>380</v>
      </c>
      <c r="B222" s="14" t="s">
        <v>381</v>
      </c>
      <c r="C222" s="25">
        <v>34.85</v>
      </c>
    </row>
    <row r="223" spans="1:3" ht="19.5" customHeight="1">
      <c r="A223" s="14" t="s">
        <v>382</v>
      </c>
      <c r="B223" s="14" t="s">
        <v>383</v>
      </c>
      <c r="C223" s="25">
        <v>1021.979402</v>
      </c>
    </row>
    <row r="224" spans="1:3" s="4" customFormat="1" ht="19.5" customHeight="1">
      <c r="A224" s="13" t="s">
        <v>384</v>
      </c>
      <c r="B224" s="13" t="s">
        <v>385</v>
      </c>
      <c r="C224" s="24">
        <v>56754.945691</v>
      </c>
    </row>
    <row r="225" spans="1:3" s="4" customFormat="1" ht="19.5" customHeight="1">
      <c r="A225" s="13" t="s">
        <v>386</v>
      </c>
      <c r="B225" s="13" t="s">
        <v>387</v>
      </c>
      <c r="C225" s="24">
        <v>3358.3912339999997</v>
      </c>
    </row>
    <row r="226" spans="1:3" ht="19.5" customHeight="1">
      <c r="A226" s="14" t="s">
        <v>388</v>
      </c>
      <c r="B226" s="14" t="s">
        <v>13</v>
      </c>
      <c r="C226" s="25">
        <v>1408.065234</v>
      </c>
    </row>
    <row r="227" spans="1:3" ht="19.5" customHeight="1">
      <c r="A227" s="14" t="s">
        <v>389</v>
      </c>
      <c r="B227" s="14" t="s">
        <v>15</v>
      </c>
      <c r="C227" s="25">
        <v>66.32000000000001</v>
      </c>
    </row>
    <row r="228" spans="1:3" ht="19.5" customHeight="1">
      <c r="A228" s="14" t="s">
        <v>390</v>
      </c>
      <c r="B228" s="14" t="s">
        <v>391</v>
      </c>
      <c r="C228" s="25">
        <v>8.4</v>
      </c>
    </row>
    <row r="229" spans="1:3" ht="19.5" customHeight="1">
      <c r="A229" s="14" t="s">
        <v>392</v>
      </c>
      <c r="B229" s="14" t="s">
        <v>393</v>
      </c>
      <c r="C229" s="25">
        <v>32.19</v>
      </c>
    </row>
    <row r="230" spans="1:3" ht="19.5" customHeight="1">
      <c r="A230" s="14" t="s">
        <v>394</v>
      </c>
      <c r="B230" s="14" t="s">
        <v>395</v>
      </c>
      <c r="C230" s="25">
        <v>313.5</v>
      </c>
    </row>
    <row r="231" spans="1:3" ht="19.5" customHeight="1">
      <c r="A231" s="14" t="s">
        <v>396</v>
      </c>
      <c r="B231" s="14" t="s">
        <v>397</v>
      </c>
      <c r="C231" s="25">
        <v>10.3</v>
      </c>
    </row>
    <row r="232" spans="1:3" ht="19.5" customHeight="1">
      <c r="A232" s="14" t="s">
        <v>398</v>
      </c>
      <c r="B232" s="14" t="s">
        <v>399</v>
      </c>
      <c r="C232" s="25">
        <v>399.8</v>
      </c>
    </row>
    <row r="233" spans="1:3" ht="19.5" customHeight="1">
      <c r="A233" s="14" t="s">
        <v>400</v>
      </c>
      <c r="B233" s="14" t="s">
        <v>401</v>
      </c>
      <c r="C233" s="25">
        <v>41.55</v>
      </c>
    </row>
    <row r="234" spans="1:3" ht="19.5" customHeight="1">
      <c r="A234" s="14" t="s">
        <v>402</v>
      </c>
      <c r="B234" s="14" t="s">
        <v>403</v>
      </c>
      <c r="C234" s="25">
        <v>90.5</v>
      </c>
    </row>
    <row r="235" spans="1:3" ht="19.5" customHeight="1">
      <c r="A235" s="14" t="s">
        <v>404</v>
      </c>
      <c r="B235" s="14" t="s">
        <v>405</v>
      </c>
      <c r="C235" s="25">
        <v>987.7659999999998</v>
      </c>
    </row>
    <row r="236" spans="1:3" s="4" customFormat="1" ht="19.5" customHeight="1">
      <c r="A236" s="13" t="s">
        <v>406</v>
      </c>
      <c r="B236" s="13" t="s">
        <v>407</v>
      </c>
      <c r="C236" s="24">
        <v>1841.7587409999999</v>
      </c>
    </row>
    <row r="237" spans="1:3" ht="19.5" customHeight="1">
      <c r="A237" s="14" t="s">
        <v>408</v>
      </c>
      <c r="B237" s="14" t="s">
        <v>13</v>
      </c>
      <c r="C237" s="25">
        <v>438.73568499999993</v>
      </c>
    </row>
    <row r="238" spans="1:3" ht="19.5" customHeight="1">
      <c r="A238" s="14" t="s">
        <v>409</v>
      </c>
      <c r="B238" s="14" t="s">
        <v>15</v>
      </c>
      <c r="C238" s="25">
        <v>126.05</v>
      </c>
    </row>
    <row r="239" spans="1:3" ht="19.5" customHeight="1">
      <c r="A239" s="14" t="s">
        <v>410</v>
      </c>
      <c r="B239" s="14" t="s">
        <v>411</v>
      </c>
      <c r="C239" s="25">
        <v>208.8</v>
      </c>
    </row>
    <row r="240" spans="1:3" ht="19.5" customHeight="1">
      <c r="A240" s="14" t="s">
        <v>412</v>
      </c>
      <c r="B240" s="14" t="s">
        <v>413</v>
      </c>
      <c r="C240" s="25">
        <v>57.900000000000006</v>
      </c>
    </row>
    <row r="241" spans="1:3" ht="19.5" customHeight="1">
      <c r="A241" s="14" t="s">
        <v>414</v>
      </c>
      <c r="B241" s="14" t="s">
        <v>415</v>
      </c>
      <c r="C241" s="25">
        <v>46.8</v>
      </c>
    </row>
    <row r="242" spans="1:3" ht="19.5" customHeight="1">
      <c r="A242" s="14" t="s">
        <v>416</v>
      </c>
      <c r="B242" s="14" t="s">
        <v>417</v>
      </c>
      <c r="C242" s="25">
        <v>160</v>
      </c>
    </row>
    <row r="243" spans="1:3" ht="19.5" customHeight="1">
      <c r="A243" s="14" t="s">
        <v>418</v>
      </c>
      <c r="B243" s="14" t="s">
        <v>419</v>
      </c>
      <c r="C243" s="25">
        <v>510.95000000000005</v>
      </c>
    </row>
    <row r="244" spans="1:3" ht="19.5" customHeight="1">
      <c r="A244" s="14" t="s">
        <v>420</v>
      </c>
      <c r="B244" s="14" t="s">
        <v>421</v>
      </c>
      <c r="C244" s="25">
        <v>78</v>
      </c>
    </row>
    <row r="245" spans="1:3" ht="19.5" customHeight="1">
      <c r="A245" s="14" t="s">
        <v>422</v>
      </c>
      <c r="B245" s="14" t="s">
        <v>423</v>
      </c>
      <c r="C245" s="25">
        <v>214.523056</v>
      </c>
    </row>
    <row r="246" spans="1:3" s="4" customFormat="1" ht="19.5" customHeight="1">
      <c r="A246" s="13" t="s">
        <v>424</v>
      </c>
      <c r="B246" s="13" t="s">
        <v>425</v>
      </c>
      <c r="C246" s="24">
        <v>43552.467495</v>
      </c>
    </row>
    <row r="247" spans="1:3" ht="19.5" customHeight="1">
      <c r="A247" s="14" t="s">
        <v>426</v>
      </c>
      <c r="B247" s="14" t="s">
        <v>427</v>
      </c>
      <c r="C247" s="25">
        <v>6069.929311999995</v>
      </c>
    </row>
    <row r="248" spans="1:3" ht="19.5" customHeight="1">
      <c r="A248" s="14" t="s">
        <v>428</v>
      </c>
      <c r="B248" s="14" t="s">
        <v>429</v>
      </c>
      <c r="C248" s="25">
        <v>30814.21956800001</v>
      </c>
    </row>
    <row r="249" spans="1:5" ht="19.5" customHeight="1">
      <c r="A249" s="14" t="s">
        <v>430</v>
      </c>
      <c r="B249" s="14" t="s">
        <v>431</v>
      </c>
      <c r="C249" s="25">
        <v>6301.265659999993</v>
      </c>
      <c r="E249" s="26"/>
    </row>
    <row r="250" spans="1:3" ht="19.5" customHeight="1">
      <c r="A250" s="14" t="s">
        <v>432</v>
      </c>
      <c r="B250" s="14" t="s">
        <v>433</v>
      </c>
      <c r="C250" s="25">
        <v>367.05295500000034</v>
      </c>
    </row>
    <row r="251" spans="1:3" s="4" customFormat="1" ht="19.5" customHeight="1">
      <c r="A251" s="13" t="s">
        <v>434</v>
      </c>
      <c r="B251" s="13" t="s">
        <v>435</v>
      </c>
      <c r="C251" s="24">
        <v>1000</v>
      </c>
    </row>
    <row r="252" spans="1:3" ht="19.5" customHeight="1">
      <c r="A252" s="14" t="s">
        <v>436</v>
      </c>
      <c r="B252" s="14" t="s">
        <v>437</v>
      </c>
      <c r="C252" s="25">
        <v>500</v>
      </c>
    </row>
    <row r="253" spans="1:3" ht="19.5" customHeight="1">
      <c r="A253" s="14" t="s">
        <v>438</v>
      </c>
      <c r="B253" s="14" t="s">
        <v>439</v>
      </c>
      <c r="C253" s="25">
        <v>500</v>
      </c>
    </row>
    <row r="254" spans="1:3" s="4" customFormat="1" ht="19.5" customHeight="1">
      <c r="A254" s="13" t="s">
        <v>440</v>
      </c>
      <c r="B254" s="13" t="s">
        <v>441</v>
      </c>
      <c r="C254" s="24">
        <v>1101.313371</v>
      </c>
    </row>
    <row r="255" spans="1:3" ht="19.5" customHeight="1">
      <c r="A255" s="14" t="s">
        <v>442</v>
      </c>
      <c r="B255" s="14" t="s">
        <v>443</v>
      </c>
      <c r="C255" s="25">
        <v>9.5788</v>
      </c>
    </row>
    <row r="256" spans="1:3" ht="19.5" customHeight="1">
      <c r="A256" s="14" t="s">
        <v>444</v>
      </c>
      <c r="B256" s="14" t="s">
        <v>445</v>
      </c>
      <c r="C256" s="25">
        <v>420.0757</v>
      </c>
    </row>
    <row r="257" spans="1:3" ht="19.5" customHeight="1">
      <c r="A257" s="14" t="s">
        <v>446</v>
      </c>
      <c r="B257" s="14" t="s">
        <v>447</v>
      </c>
      <c r="C257" s="25">
        <v>77</v>
      </c>
    </row>
    <row r="258" spans="1:3" ht="19.5" customHeight="1">
      <c r="A258" s="14" t="s">
        <v>448</v>
      </c>
      <c r="B258" s="14" t="s">
        <v>449</v>
      </c>
      <c r="C258" s="25">
        <v>131.375671</v>
      </c>
    </row>
    <row r="259" spans="1:3" ht="19.5" customHeight="1">
      <c r="A259" s="14" t="s">
        <v>450</v>
      </c>
      <c r="B259" s="14" t="s">
        <v>451</v>
      </c>
      <c r="C259" s="25">
        <v>400</v>
      </c>
    </row>
    <row r="260" spans="1:3" ht="19.5" customHeight="1">
      <c r="A260" s="14" t="s">
        <v>452</v>
      </c>
      <c r="B260" s="14" t="s">
        <v>453</v>
      </c>
      <c r="C260" s="25">
        <v>63.2832</v>
      </c>
    </row>
    <row r="261" spans="1:3" s="4" customFormat="1" ht="19.5" customHeight="1">
      <c r="A261" s="13" t="s">
        <v>454</v>
      </c>
      <c r="B261" s="13" t="s">
        <v>455</v>
      </c>
      <c r="C261" s="24">
        <v>1377.59097</v>
      </c>
    </row>
    <row r="262" spans="1:3" ht="19.5" customHeight="1">
      <c r="A262" s="14" t="s">
        <v>456</v>
      </c>
      <c r="B262" s="14" t="s">
        <v>457</v>
      </c>
      <c r="C262" s="25">
        <v>1300</v>
      </c>
    </row>
    <row r="263" spans="1:3" ht="19.5" customHeight="1">
      <c r="A263" s="14" t="s">
        <v>458</v>
      </c>
      <c r="B263" s="14" t="s">
        <v>459</v>
      </c>
      <c r="C263" s="25">
        <v>6.6</v>
      </c>
    </row>
    <row r="264" spans="1:3" ht="19.5" customHeight="1">
      <c r="A264" s="14" t="s">
        <v>460</v>
      </c>
      <c r="B264" s="14" t="s">
        <v>461</v>
      </c>
      <c r="C264" s="25">
        <v>70.99096999999999</v>
      </c>
    </row>
    <row r="265" spans="1:3" s="4" customFormat="1" ht="19.5" customHeight="1">
      <c r="A265" s="13" t="s">
        <v>462</v>
      </c>
      <c r="B265" s="13" t="s">
        <v>463</v>
      </c>
      <c r="C265" s="24">
        <v>501.418303</v>
      </c>
    </row>
    <row r="266" spans="1:3" ht="19.5" customHeight="1">
      <c r="A266" s="14" t="s">
        <v>464</v>
      </c>
      <c r="B266" s="14" t="s">
        <v>465</v>
      </c>
      <c r="C266" s="25">
        <v>200</v>
      </c>
    </row>
    <row r="267" spans="1:3" ht="19.5" customHeight="1">
      <c r="A267" s="14" t="s">
        <v>466</v>
      </c>
      <c r="B267" s="14" t="s">
        <v>467</v>
      </c>
      <c r="C267" s="25">
        <v>270.916749</v>
      </c>
    </row>
    <row r="268" spans="1:3" ht="19.5" customHeight="1">
      <c r="A268" s="14" t="s">
        <v>468</v>
      </c>
      <c r="B268" s="14" t="s">
        <v>469</v>
      </c>
      <c r="C268" s="25">
        <v>30.501554000000002</v>
      </c>
    </row>
    <row r="269" spans="1:3" s="4" customFormat="1" ht="19.5" customHeight="1">
      <c r="A269" s="13" t="s">
        <v>470</v>
      </c>
      <c r="B269" s="13" t="s">
        <v>471</v>
      </c>
      <c r="C269" s="24">
        <v>1261.175257</v>
      </c>
    </row>
    <row r="270" spans="1:3" ht="19.5" customHeight="1">
      <c r="A270" s="14" t="s">
        <v>472</v>
      </c>
      <c r="B270" s="14" t="s">
        <v>13</v>
      </c>
      <c r="C270" s="25">
        <v>140.37525700000003</v>
      </c>
    </row>
    <row r="271" spans="1:3" ht="19.5" customHeight="1">
      <c r="A271" s="14" t="s">
        <v>473</v>
      </c>
      <c r="B271" s="14" t="s">
        <v>474</v>
      </c>
      <c r="C271" s="25">
        <v>318.5</v>
      </c>
    </row>
    <row r="272" spans="1:3" ht="19.5" customHeight="1">
      <c r="A272" s="14" t="s">
        <v>475</v>
      </c>
      <c r="B272" s="14" t="s">
        <v>476</v>
      </c>
      <c r="C272" s="25">
        <v>354.5</v>
      </c>
    </row>
    <row r="273" spans="1:3" ht="19.5" customHeight="1">
      <c r="A273" s="14" t="s">
        <v>477</v>
      </c>
      <c r="B273" s="14" t="s">
        <v>478</v>
      </c>
      <c r="C273" s="25">
        <v>10</v>
      </c>
    </row>
    <row r="274" spans="1:3" ht="19.5" customHeight="1">
      <c r="A274" s="14" t="s">
        <v>479</v>
      </c>
      <c r="B274" s="14" t="s">
        <v>480</v>
      </c>
      <c r="C274" s="25">
        <v>437.8</v>
      </c>
    </row>
    <row r="275" spans="1:3" s="4" customFormat="1" ht="19.5" customHeight="1">
      <c r="A275" s="13" t="s">
        <v>481</v>
      </c>
      <c r="B275" s="13" t="s">
        <v>482</v>
      </c>
      <c r="C275" s="24">
        <v>100</v>
      </c>
    </row>
    <row r="276" spans="1:3" ht="19.5" customHeight="1">
      <c r="A276" s="14" t="s">
        <v>483</v>
      </c>
      <c r="B276" s="14" t="s">
        <v>484</v>
      </c>
      <c r="C276" s="25">
        <v>100</v>
      </c>
    </row>
    <row r="277" spans="1:3" s="4" customFormat="1" ht="19.5" customHeight="1">
      <c r="A277" s="13" t="s">
        <v>485</v>
      </c>
      <c r="B277" s="13" t="s">
        <v>486</v>
      </c>
      <c r="C277" s="24">
        <v>26.46779600000001</v>
      </c>
    </row>
    <row r="278" spans="1:3" ht="19.5" customHeight="1">
      <c r="A278" s="14" t="s">
        <v>487</v>
      </c>
      <c r="B278" s="14" t="s">
        <v>488</v>
      </c>
      <c r="C278" s="25">
        <v>26.46779600000001</v>
      </c>
    </row>
    <row r="279" spans="1:3" s="4" customFormat="1" ht="19.5" customHeight="1">
      <c r="A279" s="13" t="s">
        <v>489</v>
      </c>
      <c r="B279" s="13" t="s">
        <v>490</v>
      </c>
      <c r="C279" s="24">
        <v>417.12502800000004</v>
      </c>
    </row>
    <row r="280" spans="1:3" ht="19.5" customHeight="1">
      <c r="A280" s="14" t="s">
        <v>491</v>
      </c>
      <c r="B280" s="14" t="s">
        <v>492</v>
      </c>
      <c r="C280" s="25">
        <v>285</v>
      </c>
    </row>
    <row r="281" spans="1:3" ht="19.5" customHeight="1">
      <c r="A281" s="14" t="s">
        <v>493</v>
      </c>
      <c r="B281" s="14" t="s">
        <v>494</v>
      </c>
      <c r="C281" s="25">
        <v>132.12502800000004</v>
      </c>
    </row>
    <row r="282" spans="1:3" s="4" customFormat="1" ht="19.5" customHeight="1">
      <c r="A282" s="13" t="s">
        <v>495</v>
      </c>
      <c r="B282" s="13" t="s">
        <v>496</v>
      </c>
      <c r="C282" s="24">
        <v>1216.1</v>
      </c>
    </row>
    <row r="283" spans="1:3" ht="19.5" customHeight="1">
      <c r="A283" s="14" t="s">
        <v>497</v>
      </c>
      <c r="B283" s="14" t="s">
        <v>498</v>
      </c>
      <c r="C283" s="25">
        <v>1216.1</v>
      </c>
    </row>
    <row r="284" spans="1:3" s="4" customFormat="1" ht="19.5" customHeight="1">
      <c r="A284" s="13" t="s">
        <v>499</v>
      </c>
      <c r="B284" s="13" t="s">
        <v>500</v>
      </c>
      <c r="C284" s="24">
        <v>1001.137496</v>
      </c>
    </row>
    <row r="285" spans="1:3" ht="19.5" customHeight="1">
      <c r="A285" s="14" t="s">
        <v>501</v>
      </c>
      <c r="B285" s="14" t="s">
        <v>502</v>
      </c>
      <c r="C285" s="25">
        <v>1001.137496</v>
      </c>
    </row>
    <row r="286" spans="1:3" s="4" customFormat="1" ht="19.5" customHeight="1">
      <c r="A286" s="13" t="s">
        <v>503</v>
      </c>
      <c r="B286" s="13" t="s">
        <v>504</v>
      </c>
      <c r="C286" s="24">
        <f>30588.2334+9.2+30</f>
        <v>30627.4334</v>
      </c>
    </row>
    <row r="287" spans="1:3" s="4" customFormat="1" ht="19.5" customHeight="1">
      <c r="A287" s="13" t="s">
        <v>505</v>
      </c>
      <c r="B287" s="13" t="s">
        <v>506</v>
      </c>
      <c r="C287" s="24">
        <v>844.8904979999998</v>
      </c>
    </row>
    <row r="288" spans="1:3" ht="19.5" customHeight="1">
      <c r="A288" s="14" t="s">
        <v>507</v>
      </c>
      <c r="B288" s="14" t="s">
        <v>13</v>
      </c>
      <c r="C288" s="25">
        <v>475.1936759999998</v>
      </c>
    </row>
    <row r="289" spans="1:3" ht="19.5" customHeight="1">
      <c r="A289" s="14" t="s">
        <v>508</v>
      </c>
      <c r="B289" s="14" t="s">
        <v>15</v>
      </c>
      <c r="C289" s="25">
        <v>282.714</v>
      </c>
    </row>
    <row r="290" spans="1:3" ht="19.5" customHeight="1">
      <c r="A290" s="14" t="s">
        <v>509</v>
      </c>
      <c r="B290" s="14" t="s">
        <v>510</v>
      </c>
      <c r="C290" s="25">
        <v>86.982822</v>
      </c>
    </row>
    <row r="291" spans="1:3" s="4" customFormat="1" ht="19.5" customHeight="1">
      <c r="A291" s="13" t="s">
        <v>511</v>
      </c>
      <c r="B291" s="13" t="s">
        <v>512</v>
      </c>
      <c r="C291" s="24">
        <v>3059.126602</v>
      </c>
    </row>
    <row r="292" spans="1:3" ht="19.5" customHeight="1">
      <c r="A292" s="14" t="s">
        <v>513</v>
      </c>
      <c r="B292" s="14" t="s">
        <v>514</v>
      </c>
      <c r="C292" s="25">
        <v>1662.659434</v>
      </c>
    </row>
    <row r="293" spans="1:3" ht="19.5" customHeight="1">
      <c r="A293" s="14" t="s">
        <v>515</v>
      </c>
      <c r="B293" s="14" t="s">
        <v>516</v>
      </c>
      <c r="C293" s="25">
        <v>796.467168</v>
      </c>
    </row>
    <row r="294" spans="1:3" ht="19.5" customHeight="1">
      <c r="A294" s="14" t="s">
        <v>517</v>
      </c>
      <c r="B294" s="14" t="s">
        <v>518</v>
      </c>
      <c r="C294" s="25">
        <v>600</v>
      </c>
    </row>
    <row r="295" spans="1:3" s="4" customFormat="1" ht="19.5" customHeight="1">
      <c r="A295" s="13" t="s">
        <v>519</v>
      </c>
      <c r="B295" s="13" t="s">
        <v>520</v>
      </c>
      <c r="C295" s="24">
        <v>4109.121214000002</v>
      </c>
    </row>
    <row r="296" spans="1:3" ht="19.5" customHeight="1">
      <c r="A296" s="14" t="s">
        <v>521</v>
      </c>
      <c r="B296" s="14" t="s">
        <v>522</v>
      </c>
      <c r="C296" s="25">
        <v>3788.4012140000013</v>
      </c>
    </row>
    <row r="297" spans="1:3" ht="19.5" customHeight="1">
      <c r="A297" s="14" t="s">
        <v>523</v>
      </c>
      <c r="B297" s="14" t="s">
        <v>524</v>
      </c>
      <c r="C297" s="25">
        <v>320.72</v>
      </c>
    </row>
    <row r="298" spans="1:3" s="4" customFormat="1" ht="19.5" customHeight="1">
      <c r="A298" s="13" t="s">
        <v>525</v>
      </c>
      <c r="B298" s="13" t="s">
        <v>526</v>
      </c>
      <c r="C298" s="24">
        <v>4017.0887919999996</v>
      </c>
    </row>
    <row r="299" spans="1:3" ht="19.5" customHeight="1">
      <c r="A299" s="14" t="s">
        <v>527</v>
      </c>
      <c r="B299" s="14" t="s">
        <v>528</v>
      </c>
      <c r="C299" s="25">
        <v>661.9857179999997</v>
      </c>
    </row>
    <row r="300" spans="1:3" ht="19.5" customHeight="1">
      <c r="A300" s="14" t="s">
        <v>529</v>
      </c>
      <c r="B300" s="14" t="s">
        <v>530</v>
      </c>
      <c r="C300" s="25">
        <v>696.9398139999998</v>
      </c>
    </row>
    <row r="301" spans="1:3" ht="19.5" customHeight="1">
      <c r="A301" s="14" t="s">
        <v>531</v>
      </c>
      <c r="B301" s="14" t="s">
        <v>532</v>
      </c>
      <c r="C301" s="25">
        <v>261.433842</v>
      </c>
    </row>
    <row r="302" spans="1:3" ht="19.5" customHeight="1">
      <c r="A302" s="14" t="s">
        <v>533</v>
      </c>
      <c r="B302" s="14" t="s">
        <v>534</v>
      </c>
      <c r="C302" s="25">
        <v>1285.08357</v>
      </c>
    </row>
    <row r="303" spans="1:3" ht="19.5" customHeight="1">
      <c r="A303" s="14" t="s">
        <v>535</v>
      </c>
      <c r="B303" s="14" t="s">
        <v>536</v>
      </c>
      <c r="C303" s="25">
        <v>335.16</v>
      </c>
    </row>
    <row r="304" spans="1:3" ht="19.5" customHeight="1">
      <c r="A304" s="14" t="s">
        <v>537</v>
      </c>
      <c r="B304" s="14" t="s">
        <v>538</v>
      </c>
      <c r="C304" s="25">
        <v>250</v>
      </c>
    </row>
    <row r="305" spans="1:3" ht="19.5" customHeight="1">
      <c r="A305" s="14" t="s">
        <v>539</v>
      </c>
      <c r="B305" s="14" t="s">
        <v>540</v>
      </c>
      <c r="C305" s="25">
        <v>75</v>
      </c>
    </row>
    <row r="306" spans="1:3" ht="19.5" customHeight="1">
      <c r="A306" s="14" t="s">
        <v>541</v>
      </c>
      <c r="B306" s="14" t="s">
        <v>542</v>
      </c>
      <c r="C306" s="25">
        <v>451.48584800000003</v>
      </c>
    </row>
    <row r="307" spans="1:3" s="4" customFormat="1" ht="19.5" customHeight="1">
      <c r="A307" s="13" t="s">
        <v>543</v>
      </c>
      <c r="B307" s="13" t="s">
        <v>544</v>
      </c>
      <c r="C307" s="24">
        <v>59.2</v>
      </c>
    </row>
    <row r="308" spans="1:3" ht="19.5" customHeight="1">
      <c r="A308" s="14" t="s">
        <v>545</v>
      </c>
      <c r="B308" s="14" t="s">
        <v>546</v>
      </c>
      <c r="C308" s="25">
        <v>59.2</v>
      </c>
    </row>
    <row r="309" spans="1:3" s="4" customFormat="1" ht="19.5" customHeight="1">
      <c r="A309" s="13" t="s">
        <v>547</v>
      </c>
      <c r="B309" s="13" t="s">
        <v>548</v>
      </c>
      <c r="C309" s="24">
        <v>1684.89</v>
      </c>
    </row>
    <row r="310" spans="1:3" ht="19.5" customHeight="1">
      <c r="A310" s="14" t="s">
        <v>549</v>
      </c>
      <c r="B310" s="14" t="s">
        <v>550</v>
      </c>
      <c r="C310" s="25">
        <v>1473.19</v>
      </c>
    </row>
    <row r="311" spans="1:3" ht="19.5" customHeight="1">
      <c r="A311" s="14" t="s">
        <v>551</v>
      </c>
      <c r="B311" s="14" t="s">
        <v>552</v>
      </c>
      <c r="C311" s="25">
        <v>211.7</v>
      </c>
    </row>
    <row r="312" spans="1:3" s="4" customFormat="1" ht="19.5" customHeight="1">
      <c r="A312" s="13" t="s">
        <v>553</v>
      </c>
      <c r="B312" s="13" t="s">
        <v>554</v>
      </c>
      <c r="C312" s="24">
        <v>229.04</v>
      </c>
    </row>
    <row r="313" spans="1:3" ht="19.5" customHeight="1">
      <c r="A313" s="14" t="s">
        <v>555</v>
      </c>
      <c r="B313" s="14" t="s">
        <v>15</v>
      </c>
      <c r="C313" s="25">
        <v>50</v>
      </c>
    </row>
    <row r="314" spans="1:3" ht="19.5" customHeight="1">
      <c r="A314" s="14" t="s">
        <v>556</v>
      </c>
      <c r="B314" s="14" t="s">
        <v>557</v>
      </c>
      <c r="C314" s="25">
        <v>179.04</v>
      </c>
    </row>
    <row r="315" spans="1:3" s="4" customFormat="1" ht="19.5" customHeight="1">
      <c r="A315" s="13" t="s">
        <v>558</v>
      </c>
      <c r="B315" s="13" t="s">
        <v>559</v>
      </c>
      <c r="C315" s="24">
        <v>13575.966293999987</v>
      </c>
    </row>
    <row r="316" spans="1:3" ht="19.5" customHeight="1">
      <c r="A316" s="14" t="s">
        <v>560</v>
      </c>
      <c r="B316" s="14" t="s">
        <v>561</v>
      </c>
      <c r="C316" s="25">
        <v>1613.5401450000008</v>
      </c>
    </row>
    <row r="317" spans="1:3" ht="19.5" customHeight="1">
      <c r="A317" s="14" t="s">
        <v>562</v>
      </c>
      <c r="B317" s="14" t="s">
        <v>563</v>
      </c>
      <c r="C317" s="25">
        <v>9591.506148999986</v>
      </c>
    </row>
    <row r="318" spans="1:3" ht="19.5" customHeight="1">
      <c r="A318" s="14" t="s">
        <v>564</v>
      </c>
      <c r="B318" s="14" t="s">
        <v>565</v>
      </c>
      <c r="C318" s="25">
        <v>2370.92</v>
      </c>
    </row>
    <row r="319" spans="1:3" s="4" customFormat="1" ht="19.5" customHeight="1">
      <c r="A319" s="13" t="s">
        <v>566</v>
      </c>
      <c r="B319" s="13" t="s">
        <v>567</v>
      </c>
      <c r="C319" s="24">
        <v>2464</v>
      </c>
    </row>
    <row r="320" spans="1:3" ht="19.5" customHeight="1">
      <c r="A320" s="14" t="s">
        <v>568</v>
      </c>
      <c r="B320" s="14" t="s">
        <v>569</v>
      </c>
      <c r="C320" s="25">
        <v>2464</v>
      </c>
    </row>
    <row r="321" spans="1:3" s="4" customFormat="1" ht="19.5" customHeight="1">
      <c r="A321" s="13" t="s">
        <v>570</v>
      </c>
      <c r="B321" s="13" t="s">
        <v>571</v>
      </c>
      <c r="C321" s="24">
        <v>100</v>
      </c>
    </row>
    <row r="322" spans="1:3" ht="19.5" customHeight="1">
      <c r="A322" s="14" t="s">
        <v>572</v>
      </c>
      <c r="B322" s="14" t="s">
        <v>573</v>
      </c>
      <c r="C322" s="25">
        <v>100</v>
      </c>
    </row>
    <row r="323" spans="1:3" s="4" customFormat="1" ht="19.5" customHeight="1">
      <c r="A323" s="13" t="s">
        <v>574</v>
      </c>
      <c r="B323" s="13" t="s">
        <v>575</v>
      </c>
      <c r="C323" s="24">
        <v>484.11</v>
      </c>
    </row>
    <row r="324" spans="1:3" ht="19.5" customHeight="1">
      <c r="A324" s="14" t="s">
        <v>576</v>
      </c>
      <c r="B324" s="14" t="s">
        <v>577</v>
      </c>
      <c r="C324" s="25">
        <v>484.11</v>
      </c>
    </row>
    <row r="325" spans="1:3" s="4" customFormat="1" ht="19.5" customHeight="1">
      <c r="A325" s="13" t="s">
        <v>578</v>
      </c>
      <c r="B325" s="13" t="s">
        <v>579</v>
      </c>
      <c r="C325" s="24">
        <v>4224.257749</v>
      </c>
    </row>
    <row r="326" spans="1:3" s="4" customFormat="1" ht="19.5" customHeight="1">
      <c r="A326" s="13" t="s">
        <v>580</v>
      </c>
      <c r="B326" s="13" t="s">
        <v>581</v>
      </c>
      <c r="C326" s="24">
        <v>810.0285699999998</v>
      </c>
    </row>
    <row r="327" spans="1:3" ht="19.5" customHeight="1">
      <c r="A327" s="14" t="s">
        <v>582</v>
      </c>
      <c r="B327" s="14" t="s">
        <v>13</v>
      </c>
      <c r="C327" s="25">
        <v>513.2885699999998</v>
      </c>
    </row>
    <row r="328" spans="1:3" ht="19.5" customHeight="1">
      <c r="A328" s="14" t="s">
        <v>583</v>
      </c>
      <c r="B328" s="14" t="s">
        <v>15</v>
      </c>
      <c r="C328" s="25">
        <v>296.74</v>
      </c>
    </row>
    <row r="329" spans="1:3" s="4" customFormat="1" ht="19.5" customHeight="1">
      <c r="A329" s="13" t="s">
        <v>584</v>
      </c>
      <c r="B329" s="13" t="s">
        <v>585</v>
      </c>
      <c r="C329" s="24">
        <v>312.2820980000001</v>
      </c>
    </row>
    <row r="330" spans="1:3" ht="19.5" customHeight="1">
      <c r="A330" s="14" t="s">
        <v>586</v>
      </c>
      <c r="B330" s="14" t="s">
        <v>587</v>
      </c>
      <c r="C330" s="25">
        <v>312.2820980000001</v>
      </c>
    </row>
    <row r="331" spans="1:3" s="4" customFormat="1" ht="19.5" customHeight="1">
      <c r="A331" s="13" t="s">
        <v>588</v>
      </c>
      <c r="B331" s="13" t="s">
        <v>589</v>
      </c>
      <c r="C331" s="24">
        <v>1070</v>
      </c>
    </row>
    <row r="332" spans="1:3" ht="19.5" customHeight="1">
      <c r="A332" s="14" t="s">
        <v>590</v>
      </c>
      <c r="B332" s="14" t="s">
        <v>591</v>
      </c>
      <c r="C332" s="25">
        <v>1016</v>
      </c>
    </row>
    <row r="333" spans="1:3" ht="19.5" customHeight="1">
      <c r="A333" s="14" t="s">
        <v>592</v>
      </c>
      <c r="B333" s="14" t="s">
        <v>593</v>
      </c>
      <c r="C333" s="25">
        <v>54</v>
      </c>
    </row>
    <row r="334" spans="1:3" s="4" customFormat="1" ht="19.5" customHeight="1">
      <c r="A334" s="13" t="s">
        <v>594</v>
      </c>
      <c r="B334" s="13" t="s">
        <v>595</v>
      </c>
      <c r="C334" s="24">
        <v>971.851473</v>
      </c>
    </row>
    <row r="335" spans="1:3" ht="19.5" customHeight="1">
      <c r="A335" s="14" t="s">
        <v>596</v>
      </c>
      <c r="B335" s="14" t="s">
        <v>597</v>
      </c>
      <c r="C335" s="25">
        <v>971.851473</v>
      </c>
    </row>
    <row r="336" spans="1:3" s="4" customFormat="1" ht="19.5" customHeight="1">
      <c r="A336" s="13" t="s">
        <v>598</v>
      </c>
      <c r="B336" s="13" t="s">
        <v>599</v>
      </c>
      <c r="C336" s="24">
        <v>89.1626</v>
      </c>
    </row>
    <row r="337" spans="1:3" ht="19.5" customHeight="1">
      <c r="A337" s="14" t="s">
        <v>600</v>
      </c>
      <c r="B337" s="14" t="s">
        <v>601</v>
      </c>
      <c r="C337" s="25">
        <v>89.1626</v>
      </c>
    </row>
    <row r="338" spans="1:3" s="4" customFormat="1" ht="19.5" customHeight="1">
      <c r="A338" s="13" t="s">
        <v>602</v>
      </c>
      <c r="B338" s="13" t="s">
        <v>603</v>
      </c>
      <c r="C338" s="24">
        <v>945</v>
      </c>
    </row>
    <row r="339" spans="1:3" ht="19.5" customHeight="1">
      <c r="A339" s="14" t="s">
        <v>604</v>
      </c>
      <c r="B339" s="14" t="s">
        <v>605</v>
      </c>
      <c r="C339" s="25">
        <v>945</v>
      </c>
    </row>
    <row r="340" spans="1:3" s="4" customFormat="1" ht="19.5" customHeight="1">
      <c r="A340" s="13" t="s">
        <v>606</v>
      </c>
      <c r="B340" s="13" t="s">
        <v>607</v>
      </c>
      <c r="C340" s="24">
        <v>25.933008000000005</v>
      </c>
    </row>
    <row r="341" spans="1:3" ht="19.5" customHeight="1">
      <c r="A341" s="14" t="s">
        <v>608</v>
      </c>
      <c r="B341" s="14" t="s">
        <v>609</v>
      </c>
      <c r="C341" s="25">
        <v>25.933008000000005</v>
      </c>
    </row>
    <row r="342" spans="1:3" s="4" customFormat="1" ht="19.5" customHeight="1">
      <c r="A342" s="13" t="s">
        <v>610</v>
      </c>
      <c r="B342" s="13" t="s">
        <v>611</v>
      </c>
      <c r="C342" s="24">
        <v>20376.382903</v>
      </c>
    </row>
    <row r="343" spans="1:3" s="4" customFormat="1" ht="19.5" customHeight="1">
      <c r="A343" s="13" t="s">
        <v>612</v>
      </c>
      <c r="B343" s="13" t="s">
        <v>613</v>
      </c>
      <c r="C343" s="24">
        <v>7005.946606000001</v>
      </c>
    </row>
    <row r="344" spans="1:3" ht="19.5" customHeight="1">
      <c r="A344" s="14" t="s">
        <v>614</v>
      </c>
      <c r="B344" s="14" t="s">
        <v>13</v>
      </c>
      <c r="C344" s="25">
        <v>2048.0788110000003</v>
      </c>
    </row>
    <row r="345" spans="1:3" ht="19.5" customHeight="1">
      <c r="A345" s="14" t="s">
        <v>615</v>
      </c>
      <c r="B345" s="14" t="s">
        <v>15</v>
      </c>
      <c r="C345" s="25">
        <v>735</v>
      </c>
    </row>
    <row r="346" spans="1:3" ht="19.5" customHeight="1">
      <c r="A346" s="14" t="s">
        <v>616</v>
      </c>
      <c r="B346" s="14" t="s">
        <v>617</v>
      </c>
      <c r="C346" s="25">
        <v>1882.174668</v>
      </c>
    </row>
    <row r="347" spans="1:3" ht="19.5" customHeight="1">
      <c r="A347" s="14" t="s">
        <v>618</v>
      </c>
      <c r="B347" s="14" t="s">
        <v>619</v>
      </c>
      <c r="C347" s="25">
        <v>514.13175</v>
      </c>
    </row>
    <row r="348" spans="1:3" ht="19.5" customHeight="1">
      <c r="A348" s="14" t="s">
        <v>620</v>
      </c>
      <c r="B348" s="14" t="s">
        <v>621</v>
      </c>
      <c r="C348" s="25">
        <v>1826.5613770000002</v>
      </c>
    </row>
    <row r="349" spans="1:3" s="4" customFormat="1" ht="19.5" customHeight="1">
      <c r="A349" s="13" t="s">
        <v>622</v>
      </c>
      <c r="B349" s="13" t="s">
        <v>623</v>
      </c>
      <c r="C349" s="24">
        <v>470.79</v>
      </c>
    </row>
    <row r="350" spans="1:3" ht="19.5" customHeight="1">
      <c r="A350" s="14" t="s">
        <v>624</v>
      </c>
      <c r="B350" s="14" t="s">
        <v>625</v>
      </c>
      <c r="C350" s="25">
        <v>470.79</v>
      </c>
    </row>
    <row r="351" spans="1:3" s="4" customFormat="1" ht="19.5" customHeight="1">
      <c r="A351" s="13" t="s">
        <v>626</v>
      </c>
      <c r="B351" s="13" t="s">
        <v>627</v>
      </c>
      <c r="C351" s="24">
        <v>3791.490224</v>
      </c>
    </row>
    <row r="352" spans="1:3" ht="19.5" customHeight="1">
      <c r="A352" s="14" t="s">
        <v>628</v>
      </c>
      <c r="B352" s="14" t="s">
        <v>629</v>
      </c>
      <c r="C352" s="25">
        <v>100</v>
      </c>
    </row>
    <row r="353" spans="1:3" ht="19.5" customHeight="1">
      <c r="A353" s="14" t="s">
        <v>630</v>
      </c>
      <c r="B353" s="14" t="s">
        <v>631</v>
      </c>
      <c r="C353" s="25">
        <v>3691.490224</v>
      </c>
    </row>
    <row r="354" spans="1:3" s="4" customFormat="1" ht="19.5" customHeight="1">
      <c r="A354" s="13" t="s">
        <v>632</v>
      </c>
      <c r="B354" s="13" t="s">
        <v>633</v>
      </c>
      <c r="C354" s="24">
        <v>6010.256073</v>
      </c>
    </row>
    <row r="355" spans="1:3" ht="19.5" customHeight="1">
      <c r="A355" s="14" t="s">
        <v>634</v>
      </c>
      <c r="B355" s="14" t="s">
        <v>635</v>
      </c>
      <c r="C355" s="25">
        <v>6010.256073</v>
      </c>
    </row>
    <row r="356" spans="1:3" s="4" customFormat="1" ht="19.5" customHeight="1">
      <c r="A356" s="13" t="s">
        <v>636</v>
      </c>
      <c r="B356" s="13" t="s">
        <v>637</v>
      </c>
      <c r="C356" s="24">
        <v>3097.9</v>
      </c>
    </row>
    <row r="357" spans="1:3" ht="19.5" customHeight="1">
      <c r="A357" s="14" t="s">
        <v>638</v>
      </c>
      <c r="B357" s="14" t="s">
        <v>639</v>
      </c>
      <c r="C357" s="25">
        <v>3097.9</v>
      </c>
    </row>
    <row r="358" spans="1:3" s="4" customFormat="1" ht="19.5" customHeight="1">
      <c r="A358" s="13" t="s">
        <v>640</v>
      </c>
      <c r="B358" s="13" t="s">
        <v>641</v>
      </c>
      <c r="C358" s="24">
        <v>19622.648065999998</v>
      </c>
    </row>
    <row r="359" spans="1:3" s="4" customFormat="1" ht="19.5" customHeight="1">
      <c r="A359" s="13" t="s">
        <v>642</v>
      </c>
      <c r="B359" s="13" t="s">
        <v>643</v>
      </c>
      <c r="C359" s="24">
        <v>7595.006425999997</v>
      </c>
    </row>
    <row r="360" spans="1:3" ht="19.5" customHeight="1">
      <c r="A360" s="14" t="s">
        <v>644</v>
      </c>
      <c r="B360" s="14" t="s">
        <v>13</v>
      </c>
      <c r="C360" s="25">
        <v>677.2535929999996</v>
      </c>
    </row>
    <row r="361" spans="1:3" ht="19.5" customHeight="1">
      <c r="A361" s="14" t="s">
        <v>645</v>
      </c>
      <c r="B361" s="14" t="s">
        <v>15</v>
      </c>
      <c r="C361" s="25">
        <v>256.1</v>
      </c>
    </row>
    <row r="362" spans="1:3" ht="19.5" customHeight="1">
      <c r="A362" s="14" t="s">
        <v>646</v>
      </c>
      <c r="B362" s="14" t="s">
        <v>29</v>
      </c>
      <c r="C362" s="25">
        <v>3464.3528329999967</v>
      </c>
    </row>
    <row r="363" spans="1:3" ht="19.5" customHeight="1">
      <c r="A363" s="14" t="s">
        <v>647</v>
      </c>
      <c r="B363" s="14" t="s">
        <v>648</v>
      </c>
      <c r="C363" s="25">
        <v>196</v>
      </c>
    </row>
    <row r="364" spans="1:3" ht="19.5" customHeight="1">
      <c r="A364" s="14" t="s">
        <v>649</v>
      </c>
      <c r="B364" s="14" t="s">
        <v>650</v>
      </c>
      <c r="C364" s="25">
        <v>2167.9</v>
      </c>
    </row>
    <row r="365" spans="1:3" ht="19.5" customHeight="1">
      <c r="A365" s="14" t="s">
        <v>651</v>
      </c>
      <c r="B365" s="14" t="s">
        <v>652</v>
      </c>
      <c r="C365" s="25">
        <v>80.10000000000001</v>
      </c>
    </row>
    <row r="366" spans="1:3" ht="19.5" customHeight="1">
      <c r="A366" s="14" t="s">
        <v>653</v>
      </c>
      <c r="B366" s="14" t="s">
        <v>654</v>
      </c>
      <c r="C366" s="25">
        <v>148.5</v>
      </c>
    </row>
    <row r="367" spans="1:3" ht="19.5" customHeight="1">
      <c r="A367" s="14" t="s">
        <v>655</v>
      </c>
      <c r="B367" s="14" t="s">
        <v>656</v>
      </c>
      <c r="C367" s="25">
        <v>10</v>
      </c>
    </row>
    <row r="368" spans="1:3" ht="19.5" customHeight="1">
      <c r="A368" s="14" t="s">
        <v>657</v>
      </c>
      <c r="B368" s="14" t="s">
        <v>658</v>
      </c>
      <c r="C368" s="25">
        <v>300</v>
      </c>
    </row>
    <row r="369" spans="1:3" ht="19.5" customHeight="1">
      <c r="A369" s="14" t="s">
        <v>659</v>
      </c>
      <c r="B369" s="14" t="s">
        <v>660</v>
      </c>
      <c r="C369" s="25">
        <v>35</v>
      </c>
    </row>
    <row r="370" spans="1:3" ht="19.5" customHeight="1">
      <c r="A370" s="14" t="s">
        <v>661</v>
      </c>
      <c r="B370" s="14" t="s">
        <v>662</v>
      </c>
      <c r="C370" s="25">
        <v>30</v>
      </c>
    </row>
    <row r="371" spans="1:3" ht="19.5" customHeight="1">
      <c r="A371" s="14" t="s">
        <v>663</v>
      </c>
      <c r="B371" s="14" t="s">
        <v>664</v>
      </c>
      <c r="C371" s="25">
        <v>44</v>
      </c>
    </row>
    <row r="372" spans="1:3" ht="19.5" customHeight="1">
      <c r="A372" s="14" t="s">
        <v>665</v>
      </c>
      <c r="B372" s="14" t="s">
        <v>666</v>
      </c>
      <c r="C372" s="25">
        <v>185.8</v>
      </c>
    </row>
    <row r="373" spans="1:3" s="4" customFormat="1" ht="19.5" customHeight="1">
      <c r="A373" s="13" t="s">
        <v>667</v>
      </c>
      <c r="B373" s="13" t="s">
        <v>668</v>
      </c>
      <c r="C373" s="24">
        <v>2944.016128</v>
      </c>
    </row>
    <row r="374" spans="1:3" ht="19.5" customHeight="1">
      <c r="A374" s="14" t="s">
        <v>669</v>
      </c>
      <c r="B374" s="14" t="s">
        <v>13</v>
      </c>
      <c r="C374" s="25">
        <v>249.045227</v>
      </c>
    </row>
    <row r="375" spans="1:3" ht="19.5" customHeight="1">
      <c r="A375" s="14" t="s">
        <v>670</v>
      </c>
      <c r="B375" s="14" t="s">
        <v>15</v>
      </c>
      <c r="C375" s="25">
        <v>108.30000000000001</v>
      </c>
    </row>
    <row r="376" spans="1:3" ht="19.5" customHeight="1">
      <c r="A376" s="14" t="s">
        <v>671</v>
      </c>
      <c r="B376" s="14" t="s">
        <v>672</v>
      </c>
      <c r="C376" s="25">
        <v>540.2765410000001</v>
      </c>
    </row>
    <row r="377" spans="1:3" ht="19.5" customHeight="1">
      <c r="A377" s="14" t="s">
        <v>673</v>
      </c>
      <c r="B377" s="14" t="s">
        <v>674</v>
      </c>
      <c r="C377" s="25">
        <v>130</v>
      </c>
    </row>
    <row r="378" spans="1:3" ht="19.5" customHeight="1">
      <c r="A378" s="14" t="s">
        <v>675</v>
      </c>
      <c r="B378" s="14" t="s">
        <v>676</v>
      </c>
      <c r="C378" s="25">
        <v>100.473908</v>
      </c>
    </row>
    <row r="379" spans="1:3" ht="19.5" customHeight="1">
      <c r="A379" s="14" t="s">
        <v>677</v>
      </c>
      <c r="B379" s="14" t="s">
        <v>678</v>
      </c>
      <c r="C379" s="25">
        <v>300</v>
      </c>
    </row>
    <row r="380" spans="1:3" ht="19.5" customHeight="1">
      <c r="A380" s="14" t="s">
        <v>679</v>
      </c>
      <c r="B380" s="14" t="s">
        <v>680</v>
      </c>
      <c r="C380" s="25">
        <v>10</v>
      </c>
    </row>
    <row r="381" spans="1:3" ht="19.5" customHeight="1">
      <c r="A381" s="14" t="s">
        <v>681</v>
      </c>
      <c r="B381" s="14" t="s">
        <v>682</v>
      </c>
      <c r="C381" s="25">
        <v>455.177872</v>
      </c>
    </row>
    <row r="382" spans="1:3" ht="19.5" customHeight="1">
      <c r="A382" s="14" t="s">
        <v>683</v>
      </c>
      <c r="B382" s="14" t="s">
        <v>684</v>
      </c>
      <c r="C382" s="25">
        <v>150.974526</v>
      </c>
    </row>
    <row r="383" spans="1:3" ht="19.5" customHeight="1">
      <c r="A383" s="14" t="s">
        <v>685</v>
      </c>
      <c r="B383" s="14" t="s">
        <v>686</v>
      </c>
      <c r="C383" s="25">
        <v>161</v>
      </c>
    </row>
    <row r="384" spans="1:3" ht="19.5" customHeight="1">
      <c r="A384" s="14" t="s">
        <v>687</v>
      </c>
      <c r="B384" s="14" t="s">
        <v>688</v>
      </c>
      <c r="C384" s="25">
        <v>554.8299999999999</v>
      </c>
    </row>
    <row r="385" spans="1:3" ht="19.5" customHeight="1">
      <c r="A385" s="14" t="s">
        <v>689</v>
      </c>
      <c r="B385" s="14" t="s">
        <v>690</v>
      </c>
      <c r="C385" s="25">
        <v>183.938054</v>
      </c>
    </row>
    <row r="386" spans="1:3" s="4" customFormat="1" ht="19.5" customHeight="1">
      <c r="A386" s="13" t="s">
        <v>691</v>
      </c>
      <c r="B386" s="13" t="s">
        <v>692</v>
      </c>
      <c r="C386" s="24">
        <v>8508.169542</v>
      </c>
    </row>
    <row r="387" spans="1:3" ht="19.5" customHeight="1">
      <c r="A387" s="14" t="s">
        <v>693</v>
      </c>
      <c r="B387" s="14" t="s">
        <v>13</v>
      </c>
      <c r="C387" s="25">
        <v>199.32449400000002</v>
      </c>
    </row>
    <row r="388" spans="1:3" ht="19.5" customHeight="1">
      <c r="A388" s="14" t="s">
        <v>694</v>
      </c>
      <c r="B388" s="14" t="s">
        <v>15</v>
      </c>
      <c r="C388" s="25">
        <v>231</v>
      </c>
    </row>
    <row r="389" spans="1:3" ht="19.5" customHeight="1">
      <c r="A389" s="14" t="s">
        <v>695</v>
      </c>
      <c r="B389" s="14" t="s">
        <v>696</v>
      </c>
      <c r="C389" s="25">
        <v>656.2502840000001</v>
      </c>
    </row>
    <row r="390" spans="1:3" ht="19.5" customHeight="1">
      <c r="A390" s="14" t="s">
        <v>697</v>
      </c>
      <c r="B390" s="14" t="s">
        <v>698</v>
      </c>
      <c r="C390" s="25">
        <v>1109.7</v>
      </c>
    </row>
    <row r="391" spans="1:3" ht="19.5" customHeight="1">
      <c r="A391" s="14" t="s">
        <v>699</v>
      </c>
      <c r="B391" s="14" t="s">
        <v>700</v>
      </c>
      <c r="C391" s="25">
        <v>241.675262</v>
      </c>
    </row>
    <row r="392" spans="1:3" ht="19.5" customHeight="1">
      <c r="A392" s="14" t="s">
        <v>701</v>
      </c>
      <c r="B392" s="14" t="s">
        <v>702</v>
      </c>
      <c r="C392" s="25">
        <v>111.605686</v>
      </c>
    </row>
    <row r="393" spans="1:3" ht="19.5" customHeight="1">
      <c r="A393" s="14" t="s">
        <v>703</v>
      </c>
      <c r="B393" s="14" t="s">
        <v>704</v>
      </c>
      <c r="C393" s="25">
        <v>130.08626600000002</v>
      </c>
    </row>
    <row r="394" spans="1:3" ht="19.5" customHeight="1">
      <c r="A394" s="14" t="s">
        <v>705</v>
      </c>
      <c r="B394" s="14" t="s">
        <v>706</v>
      </c>
      <c r="C394" s="25">
        <v>324.77755</v>
      </c>
    </row>
    <row r="395" spans="1:3" ht="19.5" customHeight="1">
      <c r="A395" s="14" t="s">
        <v>707</v>
      </c>
      <c r="B395" s="14" t="s">
        <v>708</v>
      </c>
      <c r="C395" s="25">
        <v>40</v>
      </c>
    </row>
    <row r="396" spans="1:3" ht="19.5" customHeight="1">
      <c r="A396" s="14" t="s">
        <v>709</v>
      </c>
      <c r="B396" s="14" t="s">
        <v>710</v>
      </c>
      <c r="C396" s="25">
        <v>4113.7</v>
      </c>
    </row>
    <row r="397" spans="1:3" ht="19.5" customHeight="1">
      <c r="A397" s="14" t="s">
        <v>711</v>
      </c>
      <c r="B397" s="14" t="s">
        <v>712</v>
      </c>
      <c r="C397" s="25">
        <v>530</v>
      </c>
    </row>
    <row r="398" spans="1:3" ht="19.5" customHeight="1">
      <c r="A398" s="14" t="s">
        <v>713</v>
      </c>
      <c r="B398" s="14" t="s">
        <v>714</v>
      </c>
      <c r="C398" s="25">
        <v>2</v>
      </c>
    </row>
    <row r="399" spans="1:3" ht="19.5" customHeight="1">
      <c r="A399" s="14" t="s">
        <v>715</v>
      </c>
      <c r="B399" s="14" t="s">
        <v>716</v>
      </c>
      <c r="C399" s="25">
        <v>318.05</v>
      </c>
    </row>
    <row r="400" spans="1:3" ht="19.5" customHeight="1">
      <c r="A400" s="14" t="s">
        <v>717</v>
      </c>
      <c r="B400" s="14" t="s">
        <v>718</v>
      </c>
      <c r="C400" s="25">
        <v>500</v>
      </c>
    </row>
    <row r="401" spans="1:3" s="4" customFormat="1" ht="19.5" customHeight="1">
      <c r="A401" s="13" t="s">
        <v>719</v>
      </c>
      <c r="B401" s="13" t="s">
        <v>720</v>
      </c>
      <c r="C401" s="24">
        <v>137.023</v>
      </c>
    </row>
    <row r="402" spans="1:3" ht="19.5" customHeight="1">
      <c r="A402" s="14" t="s">
        <v>721</v>
      </c>
      <c r="B402" s="14" t="s">
        <v>15</v>
      </c>
      <c r="C402" s="25">
        <v>7</v>
      </c>
    </row>
    <row r="403" spans="1:3" ht="19.5" customHeight="1">
      <c r="A403" s="14" t="s">
        <v>722</v>
      </c>
      <c r="B403" s="14" t="s">
        <v>723</v>
      </c>
      <c r="C403" s="25">
        <v>18.6</v>
      </c>
    </row>
    <row r="404" spans="1:3" ht="19.5" customHeight="1">
      <c r="A404" s="14" t="s">
        <v>724</v>
      </c>
      <c r="B404" s="14" t="s">
        <v>725</v>
      </c>
      <c r="C404" s="25">
        <v>79.5</v>
      </c>
    </row>
    <row r="405" spans="1:3" ht="19.5" customHeight="1">
      <c r="A405" s="14" t="s">
        <v>726</v>
      </c>
      <c r="B405" s="14" t="s">
        <v>727</v>
      </c>
      <c r="C405" s="25">
        <v>31.923000000000002</v>
      </c>
    </row>
    <row r="406" spans="1:3" s="4" customFormat="1" ht="19.5" customHeight="1">
      <c r="A406" s="13" t="s">
        <v>728</v>
      </c>
      <c r="B406" s="13" t="s">
        <v>729</v>
      </c>
      <c r="C406" s="24">
        <v>213.40679</v>
      </c>
    </row>
    <row r="407" spans="1:3" ht="19.5" customHeight="1">
      <c r="A407" s="14" t="s">
        <v>730</v>
      </c>
      <c r="B407" s="14" t="s">
        <v>731</v>
      </c>
      <c r="C407" s="25">
        <v>113.40679000000002</v>
      </c>
    </row>
    <row r="408" spans="1:3" ht="19.5" customHeight="1">
      <c r="A408" s="14" t="s">
        <v>732</v>
      </c>
      <c r="B408" s="14" t="s">
        <v>733</v>
      </c>
      <c r="C408" s="25">
        <v>76</v>
      </c>
    </row>
    <row r="409" spans="1:3" ht="19.5" customHeight="1">
      <c r="A409" s="14" t="s">
        <v>734</v>
      </c>
      <c r="B409" s="14" t="s">
        <v>735</v>
      </c>
      <c r="C409" s="25">
        <v>24</v>
      </c>
    </row>
    <row r="410" spans="1:3" s="4" customFormat="1" ht="19.5" customHeight="1">
      <c r="A410" s="13" t="s">
        <v>736</v>
      </c>
      <c r="B410" s="13" t="s">
        <v>737</v>
      </c>
      <c r="C410" s="24">
        <v>203</v>
      </c>
    </row>
    <row r="411" spans="1:3" ht="19.5" customHeight="1">
      <c r="A411" s="14" t="s">
        <v>738</v>
      </c>
      <c r="B411" s="14" t="s">
        <v>739</v>
      </c>
      <c r="C411" s="25">
        <v>203</v>
      </c>
    </row>
    <row r="412" spans="1:3" s="4" customFormat="1" ht="19.5" customHeight="1">
      <c r="A412" s="13" t="s">
        <v>740</v>
      </c>
      <c r="B412" s="13" t="s">
        <v>741</v>
      </c>
      <c r="C412" s="24">
        <v>22.026180000000004</v>
      </c>
    </row>
    <row r="413" spans="1:3" ht="19.5" customHeight="1">
      <c r="A413" s="14" t="s">
        <v>742</v>
      </c>
      <c r="B413" s="14" t="s">
        <v>743</v>
      </c>
      <c r="C413" s="25">
        <v>22.026180000000004</v>
      </c>
    </row>
    <row r="414" spans="1:3" s="4" customFormat="1" ht="19.5" customHeight="1">
      <c r="A414" s="13" t="s">
        <v>744</v>
      </c>
      <c r="B414" s="13" t="s">
        <v>745</v>
      </c>
      <c r="C414" s="24">
        <v>8791.608224000001</v>
      </c>
    </row>
    <row r="415" spans="1:3" s="4" customFormat="1" ht="19.5" customHeight="1">
      <c r="A415" s="13" t="s">
        <v>746</v>
      </c>
      <c r="B415" s="13" t="s">
        <v>747</v>
      </c>
      <c r="C415" s="24">
        <v>8683.708224000002</v>
      </c>
    </row>
    <row r="416" spans="1:3" ht="19.5" customHeight="1">
      <c r="A416" s="14" t="s">
        <v>748</v>
      </c>
      <c r="B416" s="14" t="s">
        <v>13</v>
      </c>
      <c r="C416" s="25">
        <v>1386.1911280000006</v>
      </c>
    </row>
    <row r="417" spans="1:3" ht="19.5" customHeight="1">
      <c r="A417" s="14" t="s">
        <v>749</v>
      </c>
      <c r="B417" s="14" t="s">
        <v>15</v>
      </c>
      <c r="C417" s="25">
        <v>378.15</v>
      </c>
    </row>
    <row r="418" spans="1:3" ht="19.5" customHeight="1">
      <c r="A418" s="14" t="s">
        <v>750</v>
      </c>
      <c r="B418" s="14" t="s">
        <v>751</v>
      </c>
      <c r="C418" s="25">
        <v>500</v>
      </c>
    </row>
    <row r="419" spans="1:3" ht="19.5" customHeight="1">
      <c r="A419" s="14" t="s">
        <v>752</v>
      </c>
      <c r="B419" s="14" t="s">
        <v>753</v>
      </c>
      <c r="C419" s="25">
        <v>5104.11211</v>
      </c>
    </row>
    <row r="420" spans="1:3" ht="19.5" customHeight="1">
      <c r="A420" s="14" t="s">
        <v>754</v>
      </c>
      <c r="B420" s="14" t="s">
        <v>755</v>
      </c>
      <c r="C420" s="25">
        <v>485</v>
      </c>
    </row>
    <row r="421" spans="1:3" ht="19.5" customHeight="1">
      <c r="A421" s="14" t="s">
        <v>756</v>
      </c>
      <c r="B421" s="14" t="s">
        <v>757</v>
      </c>
      <c r="C421" s="25">
        <v>166</v>
      </c>
    </row>
    <row r="422" spans="1:3" ht="19.5" customHeight="1">
      <c r="A422" s="14" t="s">
        <v>758</v>
      </c>
      <c r="B422" s="14" t="s">
        <v>759</v>
      </c>
      <c r="C422" s="25">
        <v>165.1</v>
      </c>
    </row>
    <row r="423" spans="1:3" ht="19.5" customHeight="1">
      <c r="A423" s="14" t="s">
        <v>760</v>
      </c>
      <c r="B423" s="14" t="s">
        <v>761</v>
      </c>
      <c r="C423" s="25">
        <v>499.15498600000006</v>
      </c>
    </row>
    <row r="424" spans="1:3" s="4" customFormat="1" ht="19.5" customHeight="1">
      <c r="A424" s="13" t="s">
        <v>762</v>
      </c>
      <c r="B424" s="13" t="s">
        <v>763</v>
      </c>
      <c r="C424" s="24">
        <v>72.9</v>
      </c>
    </row>
    <row r="425" spans="1:3" ht="19.5" customHeight="1">
      <c r="A425" s="14" t="s">
        <v>764</v>
      </c>
      <c r="B425" s="14" t="s">
        <v>765</v>
      </c>
      <c r="C425" s="25">
        <v>72.9</v>
      </c>
    </row>
    <row r="426" spans="1:3" s="4" customFormat="1" ht="19.5" customHeight="1">
      <c r="A426" s="13" t="s">
        <v>766</v>
      </c>
      <c r="B426" s="13" t="s">
        <v>767</v>
      </c>
      <c r="C426" s="24">
        <v>35</v>
      </c>
    </row>
    <row r="427" spans="1:3" ht="19.5" customHeight="1">
      <c r="A427" s="14" t="s">
        <v>768</v>
      </c>
      <c r="B427" s="14" t="s">
        <v>769</v>
      </c>
      <c r="C427" s="25">
        <v>35</v>
      </c>
    </row>
    <row r="428" spans="1:3" s="4" customFormat="1" ht="19.5" customHeight="1">
      <c r="A428" s="13" t="s">
        <v>770</v>
      </c>
      <c r="B428" s="13" t="s">
        <v>771</v>
      </c>
      <c r="C428" s="24">
        <v>4438.965769</v>
      </c>
    </row>
    <row r="429" spans="1:3" s="4" customFormat="1" ht="19.5" customHeight="1">
      <c r="A429" s="13" t="s">
        <v>772</v>
      </c>
      <c r="B429" s="13" t="s">
        <v>773</v>
      </c>
      <c r="C429" s="24">
        <v>1708.610165</v>
      </c>
    </row>
    <row r="430" spans="1:3" ht="19.5" customHeight="1">
      <c r="A430" s="14" t="s">
        <v>774</v>
      </c>
      <c r="B430" s="14" t="s">
        <v>13</v>
      </c>
      <c r="C430" s="25">
        <v>379.6101650000001</v>
      </c>
    </row>
    <row r="431" spans="1:3" ht="19.5" customHeight="1">
      <c r="A431" s="14" t="s">
        <v>775</v>
      </c>
      <c r="B431" s="14" t="s">
        <v>15</v>
      </c>
      <c r="C431" s="25">
        <v>349</v>
      </c>
    </row>
    <row r="432" spans="1:3" ht="19.5" customHeight="1">
      <c r="A432" s="14" t="s">
        <v>776</v>
      </c>
      <c r="B432" s="14" t="s">
        <v>777</v>
      </c>
      <c r="C432" s="25">
        <v>980</v>
      </c>
    </row>
    <row r="433" spans="1:3" s="4" customFormat="1" ht="19.5" customHeight="1">
      <c r="A433" s="13" t="s">
        <v>778</v>
      </c>
      <c r="B433" s="13" t="s">
        <v>779</v>
      </c>
      <c r="C433" s="24">
        <v>2024.488524</v>
      </c>
    </row>
    <row r="434" spans="1:3" ht="19.5" customHeight="1">
      <c r="A434" s="14" t="s">
        <v>780</v>
      </c>
      <c r="B434" s="14" t="s">
        <v>13</v>
      </c>
      <c r="C434" s="25">
        <v>564.9874730000003</v>
      </c>
    </row>
    <row r="435" spans="1:3" ht="19.5" customHeight="1">
      <c r="A435" s="14" t="s">
        <v>781</v>
      </c>
      <c r="B435" s="14" t="s">
        <v>15</v>
      </c>
      <c r="C435" s="25">
        <v>92</v>
      </c>
    </row>
    <row r="436" spans="1:3" ht="19.5" customHeight="1">
      <c r="A436" s="14" t="s">
        <v>782</v>
      </c>
      <c r="B436" s="14" t="s">
        <v>783</v>
      </c>
      <c r="C436" s="25">
        <v>511</v>
      </c>
    </row>
    <row r="437" spans="1:3" ht="19.5" customHeight="1">
      <c r="A437" s="14" t="s">
        <v>784</v>
      </c>
      <c r="B437" s="14" t="s">
        <v>785</v>
      </c>
      <c r="C437" s="25">
        <v>856.501051</v>
      </c>
    </row>
    <row r="438" spans="1:3" s="4" customFormat="1" ht="19.5" customHeight="1">
      <c r="A438" s="13" t="s">
        <v>786</v>
      </c>
      <c r="B438" s="13" t="s">
        <v>787</v>
      </c>
      <c r="C438" s="24">
        <v>705.86708</v>
      </c>
    </row>
    <row r="439" spans="1:3" ht="19.5" customHeight="1">
      <c r="A439" s="14" t="s">
        <v>788</v>
      </c>
      <c r="B439" s="14" t="s">
        <v>789</v>
      </c>
      <c r="C439" s="25">
        <v>705.86708</v>
      </c>
    </row>
    <row r="440" spans="1:3" s="4" customFormat="1" ht="19.5" customHeight="1">
      <c r="A440" s="13" t="s">
        <v>790</v>
      </c>
      <c r="B440" s="13" t="s">
        <v>791</v>
      </c>
      <c r="C440" s="24">
        <v>940.5229810000001</v>
      </c>
    </row>
    <row r="441" spans="1:3" s="4" customFormat="1" ht="19.5" customHeight="1">
      <c r="A441" s="13" t="s">
        <v>792</v>
      </c>
      <c r="B441" s="13" t="s">
        <v>793</v>
      </c>
      <c r="C441" s="24">
        <v>433.399316</v>
      </c>
    </row>
    <row r="442" spans="1:3" ht="19.5" customHeight="1">
      <c r="A442" s="14" t="s">
        <v>794</v>
      </c>
      <c r="B442" s="14" t="s">
        <v>13</v>
      </c>
      <c r="C442" s="25">
        <v>227.819316</v>
      </c>
    </row>
    <row r="443" spans="1:3" ht="19.5" customHeight="1">
      <c r="A443" s="14" t="s">
        <v>795</v>
      </c>
      <c r="B443" s="14" t="s">
        <v>15</v>
      </c>
      <c r="C443" s="25">
        <v>205.58</v>
      </c>
    </row>
    <row r="444" spans="1:3" s="4" customFormat="1" ht="19.5" customHeight="1">
      <c r="A444" s="13" t="s">
        <v>796</v>
      </c>
      <c r="B444" s="13" t="s">
        <v>797</v>
      </c>
      <c r="C444" s="24">
        <v>507.12366499999996</v>
      </c>
    </row>
    <row r="445" spans="1:3" ht="19.5" customHeight="1">
      <c r="A445" s="14" t="s">
        <v>798</v>
      </c>
      <c r="B445" s="14" t="s">
        <v>13</v>
      </c>
      <c r="C445" s="25">
        <v>148.872096</v>
      </c>
    </row>
    <row r="446" spans="1:3" ht="19.5" customHeight="1">
      <c r="A446" s="14" t="s">
        <v>799</v>
      </c>
      <c r="B446" s="14" t="s">
        <v>800</v>
      </c>
      <c r="C446" s="25">
        <v>212.19</v>
      </c>
    </row>
    <row r="447" spans="1:3" ht="19.5" customHeight="1">
      <c r="A447" s="14" t="s">
        <v>801</v>
      </c>
      <c r="B447" s="14" t="s">
        <v>802</v>
      </c>
      <c r="C447" s="25">
        <v>13</v>
      </c>
    </row>
    <row r="448" spans="1:3" ht="19.5" customHeight="1">
      <c r="A448" s="14" t="s">
        <v>803</v>
      </c>
      <c r="B448" s="14" t="s">
        <v>804</v>
      </c>
      <c r="C448" s="25">
        <v>133.061569</v>
      </c>
    </row>
    <row r="449" spans="1:3" s="4" customFormat="1" ht="19.5" customHeight="1">
      <c r="A449" s="13" t="s">
        <v>805</v>
      </c>
      <c r="B449" s="13" t="s">
        <v>806</v>
      </c>
      <c r="C449" s="24">
        <v>200</v>
      </c>
    </row>
    <row r="450" spans="1:3" s="4" customFormat="1" ht="19.5" customHeight="1">
      <c r="A450" s="13" t="s">
        <v>807</v>
      </c>
      <c r="B450" s="13" t="s">
        <v>808</v>
      </c>
      <c r="C450" s="24">
        <v>200</v>
      </c>
    </row>
    <row r="451" spans="1:3" s="4" customFormat="1" ht="19.5" customHeight="1">
      <c r="A451" s="13" t="s">
        <v>807</v>
      </c>
      <c r="B451" s="13" t="s">
        <v>808</v>
      </c>
      <c r="C451" s="24">
        <v>200</v>
      </c>
    </row>
    <row r="452" spans="1:3" s="4" customFormat="1" ht="19.5" customHeight="1">
      <c r="A452" s="13" t="s">
        <v>809</v>
      </c>
      <c r="B452" s="13" t="s">
        <v>810</v>
      </c>
      <c r="C452" s="24">
        <v>3127.4514239999994</v>
      </c>
    </row>
    <row r="453" spans="1:3" s="4" customFormat="1" ht="19.5" customHeight="1">
      <c r="A453" s="13" t="s">
        <v>811</v>
      </c>
      <c r="B453" s="13" t="s">
        <v>812</v>
      </c>
      <c r="C453" s="24">
        <v>2399.4714239999994</v>
      </c>
    </row>
    <row r="454" spans="1:3" ht="19.5" customHeight="1">
      <c r="A454" s="14" t="s">
        <v>813</v>
      </c>
      <c r="B454" s="14" t="s">
        <v>13</v>
      </c>
      <c r="C454" s="25">
        <v>324.7236219999999</v>
      </c>
    </row>
    <row r="455" spans="1:3" ht="19.5" customHeight="1">
      <c r="A455" s="14" t="s">
        <v>814</v>
      </c>
      <c r="B455" s="14" t="s">
        <v>15</v>
      </c>
      <c r="C455" s="25">
        <v>200</v>
      </c>
    </row>
    <row r="456" spans="1:3" ht="19.5" customHeight="1">
      <c r="A456" s="14" t="s">
        <v>815</v>
      </c>
      <c r="B456" s="14" t="s">
        <v>816</v>
      </c>
      <c r="C456" s="25">
        <v>50</v>
      </c>
    </row>
    <row r="457" spans="1:3" ht="19.5" customHeight="1">
      <c r="A457" s="14" t="s">
        <v>817</v>
      </c>
      <c r="B457" s="14" t="s">
        <v>818</v>
      </c>
      <c r="C457" s="25">
        <v>170</v>
      </c>
    </row>
    <row r="458" spans="1:3" ht="19.5" customHeight="1">
      <c r="A458" s="14" t="s">
        <v>819</v>
      </c>
      <c r="B458" s="14" t="s">
        <v>820</v>
      </c>
      <c r="C458" s="25">
        <v>30</v>
      </c>
    </row>
    <row r="459" spans="1:3" ht="19.5" customHeight="1">
      <c r="A459" s="14" t="s">
        <v>821</v>
      </c>
      <c r="B459" s="14" t="s">
        <v>29</v>
      </c>
      <c r="C459" s="25">
        <v>1052.5478019999991</v>
      </c>
    </row>
    <row r="460" spans="1:3" ht="19.5" customHeight="1">
      <c r="A460" s="14" t="s">
        <v>822</v>
      </c>
      <c r="B460" s="14" t="s">
        <v>823</v>
      </c>
      <c r="C460" s="25">
        <v>572.2</v>
      </c>
    </row>
    <row r="461" spans="1:3" s="4" customFormat="1" ht="19.5" customHeight="1">
      <c r="A461" s="13" t="s">
        <v>824</v>
      </c>
      <c r="B461" s="13" t="s">
        <v>825</v>
      </c>
      <c r="C461" s="24">
        <v>727.98</v>
      </c>
    </row>
    <row r="462" spans="1:3" ht="19.5" customHeight="1">
      <c r="A462" s="14" t="s">
        <v>826</v>
      </c>
      <c r="B462" s="14" t="s">
        <v>15</v>
      </c>
      <c r="C462" s="25">
        <v>100</v>
      </c>
    </row>
    <row r="463" spans="1:3" ht="19.5" customHeight="1">
      <c r="A463" s="14" t="s">
        <v>827</v>
      </c>
      <c r="B463" s="14" t="s">
        <v>828</v>
      </c>
      <c r="C463" s="25">
        <v>74.5</v>
      </c>
    </row>
    <row r="464" spans="1:3" ht="19.5" customHeight="1">
      <c r="A464" s="14" t="s">
        <v>829</v>
      </c>
      <c r="B464" s="14" t="s">
        <v>830</v>
      </c>
      <c r="C464" s="25">
        <v>473.48</v>
      </c>
    </row>
    <row r="465" spans="1:3" ht="19.5" customHeight="1">
      <c r="A465" s="14" t="s">
        <v>831</v>
      </c>
      <c r="B465" s="14" t="s">
        <v>832</v>
      </c>
      <c r="C465" s="25">
        <v>80</v>
      </c>
    </row>
    <row r="466" spans="1:3" s="4" customFormat="1" ht="19.5" customHeight="1">
      <c r="A466" s="13" t="s">
        <v>833</v>
      </c>
      <c r="B466" s="13" t="s">
        <v>834</v>
      </c>
      <c r="C466" s="24">
        <v>9451.898499999996</v>
      </c>
    </row>
    <row r="467" spans="1:3" s="4" customFormat="1" ht="19.5" customHeight="1">
      <c r="A467" s="13" t="s">
        <v>835</v>
      </c>
      <c r="B467" s="13" t="s">
        <v>836</v>
      </c>
      <c r="C467" s="24">
        <v>9451.898499999996</v>
      </c>
    </row>
    <row r="468" spans="1:3" ht="19.5" customHeight="1">
      <c r="A468" s="14" t="s">
        <v>837</v>
      </c>
      <c r="B468" s="14" t="s">
        <v>838</v>
      </c>
      <c r="C468" s="25">
        <v>9451.898499999996</v>
      </c>
    </row>
    <row r="469" spans="1:3" s="4" customFormat="1" ht="19.5" customHeight="1">
      <c r="A469" s="13" t="s">
        <v>839</v>
      </c>
      <c r="B469" s="13" t="s">
        <v>840</v>
      </c>
      <c r="C469" s="24">
        <v>657.176604</v>
      </c>
    </row>
    <row r="470" spans="1:3" s="4" customFormat="1" ht="19.5" customHeight="1">
      <c r="A470" s="13" t="s">
        <v>841</v>
      </c>
      <c r="B470" s="13" t="s">
        <v>842</v>
      </c>
      <c r="C470" s="24">
        <v>65.676604</v>
      </c>
    </row>
    <row r="471" spans="1:3" ht="19.5" customHeight="1">
      <c r="A471" s="14" t="s">
        <v>843</v>
      </c>
      <c r="B471" s="14" t="s">
        <v>29</v>
      </c>
      <c r="C471" s="25">
        <v>29.176604</v>
      </c>
    </row>
    <row r="472" spans="1:3" ht="19.5" customHeight="1">
      <c r="A472" s="14" t="s">
        <v>844</v>
      </c>
      <c r="B472" s="14" t="s">
        <v>845</v>
      </c>
      <c r="C472" s="25">
        <v>36.5</v>
      </c>
    </row>
    <row r="473" spans="1:3" s="4" customFormat="1" ht="19.5" customHeight="1">
      <c r="A473" s="13" t="s">
        <v>846</v>
      </c>
      <c r="B473" s="13" t="s">
        <v>847</v>
      </c>
      <c r="C473" s="24">
        <v>591.5</v>
      </c>
    </row>
    <row r="474" spans="1:3" ht="19.5" customHeight="1">
      <c r="A474" s="14" t="s">
        <v>848</v>
      </c>
      <c r="B474" s="14" t="s">
        <v>849</v>
      </c>
      <c r="C474" s="25">
        <v>591.5</v>
      </c>
    </row>
    <row r="475" ht="19.5" customHeight="1"/>
  </sheetData>
  <sheetProtection/>
  <mergeCells count="1">
    <mergeCell ref="A2:C2"/>
  </mergeCells>
  <printOptions horizontalCentered="1"/>
  <pageMargins left="0.79" right="0.39" top="0.39" bottom="0.39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471" sqref="E47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471" sqref="E47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0"/>
  <sheetViews>
    <sheetView zoomScale="80" zoomScaleNormal="80" zoomScaleSheetLayoutView="100" workbookViewId="0" topLeftCell="A1">
      <selection activeCell="E471" sqref="E471"/>
    </sheetView>
  </sheetViews>
  <sheetFormatPr defaultColWidth="9.00390625" defaultRowHeight="15"/>
  <cols>
    <col min="1" max="3" width="9.57421875" style="0" customWidth="1"/>
    <col min="4" max="4" width="48.28125" style="0" customWidth="1"/>
    <col min="5" max="5" width="18.421875" style="0" customWidth="1"/>
    <col min="6" max="6" width="2.421875" style="0" customWidth="1"/>
    <col min="7" max="7" width="16.421875" style="0" customWidth="1"/>
    <col min="8" max="8" width="15.7109375" style="0" customWidth="1"/>
  </cols>
  <sheetData>
    <row r="1" spans="1:7" s="3" customFormat="1" ht="21" customHeight="1">
      <c r="A1" s="16" t="s">
        <v>850</v>
      </c>
      <c r="B1" s="16" t="s">
        <v>851</v>
      </c>
      <c r="C1" s="16" t="s">
        <v>852</v>
      </c>
      <c r="D1" s="8" t="s">
        <v>5</v>
      </c>
      <c r="E1" s="8" t="s">
        <v>6</v>
      </c>
      <c r="G1" s="3" t="s">
        <v>853</v>
      </c>
    </row>
    <row r="2" spans="1:8" s="4" customFormat="1" ht="19.5" customHeight="1">
      <c r="A2" s="17"/>
      <c r="B2" s="18"/>
      <c r="C2" s="18"/>
      <c r="D2" s="19"/>
      <c r="E2" s="10">
        <f>E3+E122+E131+E162+E187+E198+E223+E285+E324+E341+E357+E413+E430+E442+E451+E454+E468+E471+E477+E478</f>
        <v>509193.42133899993</v>
      </c>
      <c r="G2" s="4">
        <v>509193</v>
      </c>
      <c r="H2" s="11">
        <f>E2-G2</f>
        <v>0.42133899993496016</v>
      </c>
    </row>
    <row r="3" spans="1:8" s="4" customFormat="1" ht="19.5" customHeight="1">
      <c r="A3" s="17" t="s">
        <v>854</v>
      </c>
      <c r="B3" s="13"/>
      <c r="C3" s="13"/>
      <c r="D3" s="13" t="s">
        <v>9</v>
      </c>
      <c r="E3" s="10">
        <f>E4+E14+E19+E27+E35+E40+E48+E50+E59+E63+E70+E74+E76+E80+E83+E86+E89+E93+E99+E104+E108+E113+E117+E120</f>
        <v>54102</v>
      </c>
      <c r="G3" s="4">
        <v>54102</v>
      </c>
      <c r="H3" s="11">
        <f>E3-G3</f>
        <v>0</v>
      </c>
    </row>
    <row r="4" spans="1:8" s="4" customFormat="1" ht="19.5" customHeight="1">
      <c r="A4" s="17" t="s">
        <v>854</v>
      </c>
      <c r="B4" s="17" t="s">
        <v>855</v>
      </c>
      <c r="C4" s="17"/>
      <c r="D4" s="13" t="s">
        <v>11</v>
      </c>
      <c r="E4" s="10">
        <f>SUM(E5:E13)</f>
        <v>3019</v>
      </c>
      <c r="H4" s="11"/>
    </row>
    <row r="5" spans="1:8" ht="19.5" customHeight="1">
      <c r="A5" s="20" t="s">
        <v>854</v>
      </c>
      <c r="B5" s="20" t="s">
        <v>855</v>
      </c>
      <c r="C5" s="20" t="s">
        <v>855</v>
      </c>
      <c r="D5" s="14" t="s">
        <v>13</v>
      </c>
      <c r="E5" s="15">
        <v>920</v>
      </c>
      <c r="H5" s="11"/>
    </row>
    <row r="6" spans="1:8" ht="19.5" customHeight="1">
      <c r="A6" s="20" t="s">
        <v>854</v>
      </c>
      <c r="B6" s="20" t="s">
        <v>855</v>
      </c>
      <c r="C6" s="20" t="s">
        <v>856</v>
      </c>
      <c r="D6" s="14" t="s">
        <v>15</v>
      </c>
      <c r="E6" s="15">
        <v>560</v>
      </c>
      <c r="H6" s="11"/>
    </row>
    <row r="7" spans="1:8" ht="19.5" customHeight="1">
      <c r="A7" s="20" t="s">
        <v>854</v>
      </c>
      <c r="B7" s="20" t="s">
        <v>855</v>
      </c>
      <c r="C7" s="20" t="s">
        <v>857</v>
      </c>
      <c r="D7" s="14" t="s">
        <v>17</v>
      </c>
      <c r="E7" s="15">
        <v>1060</v>
      </c>
      <c r="H7" s="11"/>
    </row>
    <row r="8" spans="1:8" ht="19.5" customHeight="1">
      <c r="A8" s="20" t="s">
        <v>854</v>
      </c>
      <c r="B8" s="20" t="s">
        <v>855</v>
      </c>
      <c r="C8" s="20" t="s">
        <v>858</v>
      </c>
      <c r="D8" s="14" t="s">
        <v>19</v>
      </c>
      <c r="E8" s="15">
        <v>20</v>
      </c>
      <c r="H8" s="11"/>
    </row>
    <row r="9" spans="1:8" ht="19.5" customHeight="1">
      <c r="A9" s="20" t="s">
        <v>854</v>
      </c>
      <c r="B9" s="20" t="s">
        <v>855</v>
      </c>
      <c r="C9" s="20" t="s">
        <v>859</v>
      </c>
      <c r="D9" s="14" t="s">
        <v>21</v>
      </c>
      <c r="E9" s="15">
        <v>30</v>
      </c>
      <c r="H9" s="11"/>
    </row>
    <row r="10" spans="1:8" ht="19.5" customHeight="1">
      <c r="A10" s="20" t="s">
        <v>854</v>
      </c>
      <c r="B10" s="20" t="s">
        <v>855</v>
      </c>
      <c r="C10" s="20" t="s">
        <v>860</v>
      </c>
      <c r="D10" s="14" t="s">
        <v>23</v>
      </c>
      <c r="E10" s="15">
        <v>20</v>
      </c>
      <c r="H10" s="11"/>
    </row>
    <row r="11" spans="1:8" ht="19.5" customHeight="1">
      <c r="A11" s="20" t="s">
        <v>854</v>
      </c>
      <c r="B11" s="20" t="s">
        <v>855</v>
      </c>
      <c r="C11" s="20" t="s">
        <v>861</v>
      </c>
      <c r="D11" s="14" t="s">
        <v>25</v>
      </c>
      <c r="E11" s="15">
        <v>350</v>
      </c>
      <c r="H11" s="11"/>
    </row>
    <row r="12" spans="1:8" ht="19.5" customHeight="1">
      <c r="A12" s="20" t="s">
        <v>854</v>
      </c>
      <c r="B12" s="20" t="s">
        <v>855</v>
      </c>
      <c r="C12" s="20" t="s">
        <v>862</v>
      </c>
      <c r="D12" s="14" t="s">
        <v>27</v>
      </c>
      <c r="E12" s="15">
        <v>20</v>
      </c>
      <c r="H12" s="11"/>
    </row>
    <row r="13" spans="1:8" ht="19.5" customHeight="1">
      <c r="A13" s="20" t="s">
        <v>854</v>
      </c>
      <c r="B13" s="20" t="s">
        <v>855</v>
      </c>
      <c r="C13" s="20" t="s">
        <v>863</v>
      </c>
      <c r="D13" s="14" t="s">
        <v>29</v>
      </c>
      <c r="E13" s="15">
        <v>39</v>
      </c>
      <c r="H13" s="11"/>
    </row>
    <row r="14" spans="1:8" s="4" customFormat="1" ht="19.5" customHeight="1">
      <c r="A14" s="17" t="s">
        <v>854</v>
      </c>
      <c r="B14" s="17" t="s">
        <v>856</v>
      </c>
      <c r="C14" s="17"/>
      <c r="D14" s="13" t="s">
        <v>31</v>
      </c>
      <c r="E14" s="10">
        <f>SUM(E15:E18)</f>
        <v>1895</v>
      </c>
      <c r="H14" s="11"/>
    </row>
    <row r="15" spans="1:8" ht="19.5" customHeight="1">
      <c r="A15" s="20" t="s">
        <v>854</v>
      </c>
      <c r="B15" s="20" t="s">
        <v>856</v>
      </c>
      <c r="C15" s="20" t="s">
        <v>855</v>
      </c>
      <c r="D15" s="14" t="s">
        <v>13</v>
      </c>
      <c r="E15" s="15">
        <v>840</v>
      </c>
      <c r="H15" s="11"/>
    </row>
    <row r="16" spans="1:8" ht="19.5" customHeight="1">
      <c r="A16" s="20" t="s">
        <v>854</v>
      </c>
      <c r="B16" s="20" t="s">
        <v>856</v>
      </c>
      <c r="C16" s="20" t="s">
        <v>856</v>
      </c>
      <c r="D16" s="14" t="s">
        <v>15</v>
      </c>
      <c r="E16" s="15">
        <v>621</v>
      </c>
      <c r="H16" s="11"/>
    </row>
    <row r="17" spans="1:8" ht="19.5" customHeight="1">
      <c r="A17" s="20" t="s">
        <v>854</v>
      </c>
      <c r="B17" s="20" t="s">
        <v>856</v>
      </c>
      <c r="C17" s="20" t="s">
        <v>857</v>
      </c>
      <c r="D17" s="14" t="s">
        <v>35</v>
      </c>
      <c r="E17" s="15">
        <v>400</v>
      </c>
      <c r="H17" s="11"/>
    </row>
    <row r="18" spans="1:8" ht="19.5" customHeight="1">
      <c r="A18" s="20" t="s">
        <v>854</v>
      </c>
      <c r="B18" s="20" t="s">
        <v>856</v>
      </c>
      <c r="C18" s="20" t="s">
        <v>863</v>
      </c>
      <c r="D18" s="14" t="s">
        <v>29</v>
      </c>
      <c r="E18" s="15">
        <v>34</v>
      </c>
      <c r="H18" s="11"/>
    </row>
    <row r="19" spans="1:8" s="4" customFormat="1" ht="19.5" customHeight="1">
      <c r="A19" s="17" t="s">
        <v>854</v>
      </c>
      <c r="B19" s="17" t="s">
        <v>864</v>
      </c>
      <c r="C19" s="17"/>
      <c r="D19" s="13" t="s">
        <v>38</v>
      </c>
      <c r="E19" s="10">
        <f>SUM(E20:E26)</f>
        <v>18508</v>
      </c>
      <c r="H19" s="11"/>
    </row>
    <row r="20" spans="1:8" ht="19.5" customHeight="1">
      <c r="A20" s="20" t="s">
        <v>854</v>
      </c>
      <c r="B20" s="20" t="s">
        <v>864</v>
      </c>
      <c r="C20" s="20" t="s">
        <v>855</v>
      </c>
      <c r="D20" s="14" t="s">
        <v>13</v>
      </c>
      <c r="E20" s="15">
        <v>1988</v>
      </c>
      <c r="H20" s="11"/>
    </row>
    <row r="21" spans="1:8" ht="19.5" customHeight="1">
      <c r="A21" s="20" t="s">
        <v>854</v>
      </c>
      <c r="B21" s="20" t="s">
        <v>864</v>
      </c>
      <c r="C21" s="20" t="s">
        <v>856</v>
      </c>
      <c r="D21" s="14" t="s">
        <v>15</v>
      </c>
      <c r="E21" s="15">
        <v>4320</v>
      </c>
      <c r="H21" s="11"/>
    </row>
    <row r="22" spans="1:8" ht="19.5" customHeight="1">
      <c r="A22" s="20" t="s">
        <v>854</v>
      </c>
      <c r="B22" s="20" t="s">
        <v>864</v>
      </c>
      <c r="C22" s="20" t="s">
        <v>864</v>
      </c>
      <c r="D22" s="14" t="s">
        <v>42</v>
      </c>
      <c r="E22" s="15">
        <v>850</v>
      </c>
      <c r="H22" s="11"/>
    </row>
    <row r="23" spans="1:8" ht="19.5" customHeight="1">
      <c r="A23" s="20" t="s">
        <v>854</v>
      </c>
      <c r="B23" s="20" t="s">
        <v>864</v>
      </c>
      <c r="C23" s="20" t="s">
        <v>858</v>
      </c>
      <c r="D23" s="14" t="s">
        <v>44</v>
      </c>
      <c r="E23" s="15">
        <v>190</v>
      </c>
      <c r="H23" s="11"/>
    </row>
    <row r="24" spans="1:8" ht="19.5" customHeight="1">
      <c r="A24" s="20" t="s">
        <v>854</v>
      </c>
      <c r="B24" s="20" t="s">
        <v>864</v>
      </c>
      <c r="C24" s="20" t="s">
        <v>861</v>
      </c>
      <c r="D24" s="14" t="s">
        <v>46</v>
      </c>
      <c r="E24" s="15">
        <v>731</v>
      </c>
      <c r="H24" s="11"/>
    </row>
    <row r="25" spans="1:8" ht="19.5" customHeight="1">
      <c r="A25" s="20" t="s">
        <v>854</v>
      </c>
      <c r="B25" s="20" t="s">
        <v>864</v>
      </c>
      <c r="C25" s="20" t="s">
        <v>863</v>
      </c>
      <c r="D25" s="14" t="s">
        <v>29</v>
      </c>
      <c r="E25" s="15">
        <v>1664</v>
      </c>
      <c r="H25" s="11"/>
    </row>
    <row r="26" spans="1:8" ht="19.5" customHeight="1">
      <c r="A26" s="20" t="s">
        <v>854</v>
      </c>
      <c r="B26" s="20" t="s">
        <v>864</v>
      </c>
      <c r="C26" s="20" t="s">
        <v>865</v>
      </c>
      <c r="D26" s="14" t="s">
        <v>49</v>
      </c>
      <c r="E26" s="15">
        <v>8765</v>
      </c>
      <c r="H26" s="11"/>
    </row>
    <row r="27" spans="1:8" s="4" customFormat="1" ht="19.5" customHeight="1">
      <c r="A27" s="17" t="s">
        <v>854</v>
      </c>
      <c r="B27" s="17" t="s">
        <v>857</v>
      </c>
      <c r="C27" s="17"/>
      <c r="D27" s="13" t="s">
        <v>51</v>
      </c>
      <c r="E27" s="10">
        <f>SUM(E28:E34)</f>
        <v>3055</v>
      </c>
      <c r="H27" s="11"/>
    </row>
    <row r="28" spans="1:8" ht="19.5" customHeight="1">
      <c r="A28" s="20" t="s">
        <v>854</v>
      </c>
      <c r="B28" s="20" t="s">
        <v>857</v>
      </c>
      <c r="C28" s="20" t="s">
        <v>855</v>
      </c>
      <c r="D28" s="14" t="s">
        <v>13</v>
      </c>
      <c r="E28" s="15">
        <v>594</v>
      </c>
      <c r="H28" s="11"/>
    </row>
    <row r="29" spans="1:8" ht="19.5" customHeight="1">
      <c r="A29" s="20" t="s">
        <v>854</v>
      </c>
      <c r="B29" s="20" t="s">
        <v>857</v>
      </c>
      <c r="C29" s="20" t="s">
        <v>856</v>
      </c>
      <c r="D29" s="14" t="s">
        <v>15</v>
      </c>
      <c r="E29" s="15">
        <v>951</v>
      </c>
      <c r="H29" s="11"/>
    </row>
    <row r="30" spans="1:8" ht="19.5" customHeight="1">
      <c r="A30" s="20" t="s">
        <v>854</v>
      </c>
      <c r="B30" s="20" t="s">
        <v>857</v>
      </c>
      <c r="C30" s="20" t="s">
        <v>859</v>
      </c>
      <c r="D30" s="14" t="s">
        <v>55</v>
      </c>
      <c r="E30" s="15">
        <v>200</v>
      </c>
      <c r="H30" s="11"/>
    </row>
    <row r="31" spans="1:8" ht="19.5" customHeight="1">
      <c r="A31" s="20" t="s">
        <v>854</v>
      </c>
      <c r="B31" s="20" t="s">
        <v>857</v>
      </c>
      <c r="C31" s="20" t="s">
        <v>860</v>
      </c>
      <c r="D31" s="14" t="s">
        <v>57</v>
      </c>
      <c r="E31" s="15">
        <v>200</v>
      </c>
      <c r="H31" s="11"/>
    </row>
    <row r="32" spans="1:8" ht="19.5" customHeight="1">
      <c r="A32" s="20" t="s">
        <v>854</v>
      </c>
      <c r="B32" s="20" t="s">
        <v>857</v>
      </c>
      <c r="C32" s="20" t="s">
        <v>861</v>
      </c>
      <c r="D32" s="14" t="s">
        <v>59</v>
      </c>
      <c r="E32" s="15">
        <v>179</v>
      </c>
      <c r="H32" s="11"/>
    </row>
    <row r="33" spans="1:8" ht="19.5" customHeight="1">
      <c r="A33" s="20" t="s">
        <v>854</v>
      </c>
      <c r="B33" s="20" t="s">
        <v>857</v>
      </c>
      <c r="C33" s="20" t="s">
        <v>863</v>
      </c>
      <c r="D33" s="14" t="s">
        <v>29</v>
      </c>
      <c r="E33" s="15">
        <v>323</v>
      </c>
      <c r="H33" s="11"/>
    </row>
    <row r="34" spans="1:8" ht="19.5" customHeight="1">
      <c r="A34" s="20" t="s">
        <v>854</v>
      </c>
      <c r="B34" s="20" t="s">
        <v>857</v>
      </c>
      <c r="C34" s="20" t="s">
        <v>865</v>
      </c>
      <c r="D34" s="14" t="s">
        <v>62</v>
      </c>
      <c r="E34" s="15">
        <v>608</v>
      </c>
      <c r="H34" s="11"/>
    </row>
    <row r="35" spans="1:8" s="4" customFormat="1" ht="19.5" customHeight="1">
      <c r="A35" s="17" t="s">
        <v>854</v>
      </c>
      <c r="B35" s="17" t="s">
        <v>858</v>
      </c>
      <c r="C35" s="17"/>
      <c r="D35" s="13" t="s">
        <v>64</v>
      </c>
      <c r="E35" s="10">
        <f>SUM(E36:E39)</f>
        <v>1252</v>
      </c>
      <c r="H35" s="11"/>
    </row>
    <row r="36" spans="1:8" ht="19.5" customHeight="1">
      <c r="A36" s="20" t="s">
        <v>854</v>
      </c>
      <c r="B36" s="20" t="s">
        <v>858</v>
      </c>
      <c r="C36" s="20" t="s">
        <v>855</v>
      </c>
      <c r="D36" s="14" t="s">
        <v>13</v>
      </c>
      <c r="E36" s="15">
        <v>394</v>
      </c>
      <c r="H36" s="11"/>
    </row>
    <row r="37" spans="1:8" ht="19.5" customHeight="1">
      <c r="A37" s="20" t="s">
        <v>854</v>
      </c>
      <c r="B37" s="20" t="s">
        <v>858</v>
      </c>
      <c r="C37" s="20" t="s">
        <v>856</v>
      </c>
      <c r="D37" s="14" t="s">
        <v>15</v>
      </c>
      <c r="E37" s="15">
        <v>106</v>
      </c>
      <c r="H37" s="11"/>
    </row>
    <row r="38" spans="1:8" ht="19.5" customHeight="1">
      <c r="A38" s="20" t="s">
        <v>854</v>
      </c>
      <c r="B38" s="20" t="s">
        <v>858</v>
      </c>
      <c r="C38" s="20" t="s">
        <v>860</v>
      </c>
      <c r="D38" s="14" t="s">
        <v>68</v>
      </c>
      <c r="E38" s="15">
        <v>602</v>
      </c>
      <c r="H38" s="11"/>
    </row>
    <row r="39" spans="1:8" ht="19.5" customHeight="1">
      <c r="A39" s="20" t="s">
        <v>854</v>
      </c>
      <c r="B39" s="20" t="s">
        <v>858</v>
      </c>
      <c r="C39" s="20" t="s">
        <v>861</v>
      </c>
      <c r="D39" s="14" t="s">
        <v>70</v>
      </c>
      <c r="E39" s="15">
        <v>150</v>
      </c>
      <c r="H39" s="11"/>
    </row>
    <row r="40" spans="1:8" s="4" customFormat="1" ht="19.5" customHeight="1">
      <c r="A40" s="17" t="s">
        <v>854</v>
      </c>
      <c r="B40" s="17" t="s">
        <v>859</v>
      </c>
      <c r="C40" s="17"/>
      <c r="D40" s="13" t="s">
        <v>72</v>
      </c>
      <c r="E40" s="10">
        <f>SUM(E41:E47)</f>
        <v>3824</v>
      </c>
      <c r="H40" s="11"/>
    </row>
    <row r="41" spans="1:8" ht="19.5" customHeight="1">
      <c r="A41" s="20" t="s">
        <v>854</v>
      </c>
      <c r="B41" s="20" t="s">
        <v>859</v>
      </c>
      <c r="C41" s="20" t="s">
        <v>855</v>
      </c>
      <c r="D41" s="14" t="s">
        <v>13</v>
      </c>
      <c r="E41" s="15">
        <v>1387</v>
      </c>
      <c r="H41" s="11"/>
    </row>
    <row r="42" spans="1:8" ht="19.5" customHeight="1">
      <c r="A42" s="20" t="s">
        <v>854</v>
      </c>
      <c r="B42" s="20" t="s">
        <v>859</v>
      </c>
      <c r="C42" s="20" t="s">
        <v>856</v>
      </c>
      <c r="D42" s="14" t="s">
        <v>15</v>
      </c>
      <c r="E42" s="15">
        <v>435</v>
      </c>
      <c r="H42" s="11"/>
    </row>
    <row r="43" spans="1:8" ht="19.5" customHeight="1">
      <c r="A43" s="20" t="s">
        <v>854</v>
      </c>
      <c r="B43" s="20" t="s">
        <v>859</v>
      </c>
      <c r="C43" s="20" t="s">
        <v>858</v>
      </c>
      <c r="D43" s="14" t="s">
        <v>76</v>
      </c>
      <c r="E43" s="15">
        <v>450</v>
      </c>
      <c r="H43" s="11"/>
    </row>
    <row r="44" spans="1:8" ht="19.5" customHeight="1">
      <c r="A44" s="20" t="s">
        <v>854</v>
      </c>
      <c r="B44" s="20" t="s">
        <v>859</v>
      </c>
      <c r="C44" s="20" t="s">
        <v>860</v>
      </c>
      <c r="D44" s="14" t="s">
        <v>78</v>
      </c>
      <c r="E44" s="15">
        <v>135</v>
      </c>
      <c r="H44" s="11"/>
    </row>
    <row r="45" spans="1:8" ht="19.5" customHeight="1">
      <c r="A45" s="20" t="s">
        <v>854</v>
      </c>
      <c r="B45" s="20" t="s">
        <v>859</v>
      </c>
      <c r="C45" s="20" t="s">
        <v>861</v>
      </c>
      <c r="D45" s="14" t="s">
        <v>80</v>
      </c>
      <c r="E45" s="15">
        <v>600</v>
      </c>
      <c r="H45" s="11"/>
    </row>
    <row r="46" spans="1:8" ht="19.5" customHeight="1">
      <c r="A46" s="20" t="s">
        <v>854</v>
      </c>
      <c r="B46" s="20" t="s">
        <v>859</v>
      </c>
      <c r="C46" s="20" t="s">
        <v>863</v>
      </c>
      <c r="D46" s="14" t="s">
        <v>29</v>
      </c>
      <c r="E46" s="15">
        <v>367</v>
      </c>
      <c r="H46" s="11"/>
    </row>
    <row r="47" spans="1:8" ht="19.5" customHeight="1">
      <c r="A47" s="20" t="s">
        <v>854</v>
      </c>
      <c r="B47" s="20" t="s">
        <v>859</v>
      </c>
      <c r="C47" s="20" t="s">
        <v>865</v>
      </c>
      <c r="D47" s="14" t="s">
        <v>83</v>
      </c>
      <c r="E47" s="15">
        <v>450</v>
      </c>
      <c r="H47" s="11"/>
    </row>
    <row r="48" spans="1:8" s="4" customFormat="1" ht="19.5" customHeight="1">
      <c r="A48" s="17" t="s">
        <v>854</v>
      </c>
      <c r="B48" s="17" t="s">
        <v>861</v>
      </c>
      <c r="C48" s="17"/>
      <c r="D48" s="13" t="s">
        <v>85</v>
      </c>
      <c r="E48" s="10">
        <f>SUM(E49)</f>
        <v>600</v>
      </c>
      <c r="H48" s="11"/>
    </row>
    <row r="49" spans="1:8" ht="19.5" customHeight="1">
      <c r="A49" s="20" t="s">
        <v>854</v>
      </c>
      <c r="B49" s="20" t="s">
        <v>861</v>
      </c>
      <c r="C49" s="20" t="s">
        <v>857</v>
      </c>
      <c r="D49" s="14" t="s">
        <v>87</v>
      </c>
      <c r="E49" s="15">
        <v>600</v>
      </c>
      <c r="H49" s="11"/>
    </row>
    <row r="50" spans="1:8" s="4" customFormat="1" ht="19.5" customHeight="1">
      <c r="A50" s="17" t="s">
        <v>854</v>
      </c>
      <c r="B50" s="17" t="s">
        <v>866</v>
      </c>
      <c r="C50" s="17"/>
      <c r="D50" s="13" t="s">
        <v>89</v>
      </c>
      <c r="E50" s="10">
        <f>SUM(E51:E58)</f>
        <v>1498</v>
      </c>
      <c r="H50" s="11"/>
    </row>
    <row r="51" spans="1:8" ht="19.5" customHeight="1">
      <c r="A51" s="20" t="s">
        <v>854</v>
      </c>
      <c r="B51" s="20" t="s">
        <v>866</v>
      </c>
      <c r="C51" s="20" t="s">
        <v>855</v>
      </c>
      <c r="D51" s="14" t="s">
        <v>13</v>
      </c>
      <c r="E51" s="15">
        <v>496</v>
      </c>
      <c r="H51" s="11"/>
    </row>
    <row r="52" spans="1:8" ht="19.5" customHeight="1">
      <c r="A52" s="20" t="s">
        <v>854</v>
      </c>
      <c r="B52" s="20" t="s">
        <v>866</v>
      </c>
      <c r="C52" s="20" t="s">
        <v>856</v>
      </c>
      <c r="D52" s="14" t="s">
        <v>15</v>
      </c>
      <c r="E52" s="15">
        <v>220</v>
      </c>
      <c r="H52" s="11"/>
    </row>
    <row r="53" spans="1:8" ht="19.5" customHeight="1">
      <c r="A53" s="20" t="s">
        <v>854</v>
      </c>
      <c r="B53" s="20" t="s">
        <v>866</v>
      </c>
      <c r="C53" s="20" t="s">
        <v>859</v>
      </c>
      <c r="D53" s="14" t="s">
        <v>93</v>
      </c>
      <c r="E53" s="15">
        <v>173</v>
      </c>
      <c r="H53" s="11"/>
    </row>
    <row r="54" spans="1:8" ht="19.5" customHeight="1">
      <c r="A54" s="20" t="s">
        <v>854</v>
      </c>
      <c r="B54" s="20" t="s">
        <v>866</v>
      </c>
      <c r="C54" s="20" t="s">
        <v>862</v>
      </c>
      <c r="D54" s="14" t="s">
        <v>95</v>
      </c>
      <c r="E54" s="15">
        <v>40</v>
      </c>
      <c r="H54" s="11"/>
    </row>
    <row r="55" spans="1:8" ht="19.5" customHeight="1">
      <c r="A55" s="20" t="s">
        <v>854</v>
      </c>
      <c r="B55" s="20" t="s">
        <v>866</v>
      </c>
      <c r="C55" s="20" t="s">
        <v>866</v>
      </c>
      <c r="D55" s="14" t="s">
        <v>97</v>
      </c>
      <c r="E55" s="15">
        <v>5</v>
      </c>
      <c r="H55" s="11"/>
    </row>
    <row r="56" spans="1:8" ht="19.5" customHeight="1">
      <c r="A56" s="20" t="s">
        <v>854</v>
      </c>
      <c r="B56" s="20" t="s">
        <v>866</v>
      </c>
      <c r="C56" s="20" t="s">
        <v>867</v>
      </c>
      <c r="D56" s="14" t="s">
        <v>99</v>
      </c>
      <c r="E56" s="15">
        <v>75</v>
      </c>
      <c r="H56" s="11"/>
    </row>
    <row r="57" spans="1:8" ht="19.5" customHeight="1">
      <c r="A57" s="20" t="s">
        <v>854</v>
      </c>
      <c r="B57" s="20" t="s">
        <v>866</v>
      </c>
      <c r="C57" s="20" t="s">
        <v>863</v>
      </c>
      <c r="D57" s="14" t="s">
        <v>29</v>
      </c>
      <c r="E57" s="15">
        <v>300</v>
      </c>
      <c r="H57" s="11"/>
    </row>
    <row r="58" spans="1:8" ht="19.5" customHeight="1">
      <c r="A58" s="20" t="s">
        <v>854</v>
      </c>
      <c r="B58" s="20" t="s">
        <v>866</v>
      </c>
      <c r="C58" s="20" t="s">
        <v>865</v>
      </c>
      <c r="D58" s="14" t="s">
        <v>102</v>
      </c>
      <c r="E58" s="15">
        <v>189</v>
      </c>
      <c r="H58" s="11"/>
    </row>
    <row r="59" spans="1:8" s="4" customFormat="1" ht="19.5" customHeight="1">
      <c r="A59" s="17" t="s">
        <v>854</v>
      </c>
      <c r="B59" s="17" t="s">
        <v>867</v>
      </c>
      <c r="C59" s="17"/>
      <c r="D59" s="13" t="s">
        <v>104</v>
      </c>
      <c r="E59" s="10">
        <f>SUM(E60:E62)</f>
        <v>1813</v>
      </c>
      <c r="H59" s="11"/>
    </row>
    <row r="60" spans="1:8" ht="19.5" customHeight="1">
      <c r="A60" s="20" t="s">
        <v>854</v>
      </c>
      <c r="B60" s="20" t="s">
        <v>867</v>
      </c>
      <c r="C60" s="20" t="s">
        <v>855</v>
      </c>
      <c r="D60" s="14" t="s">
        <v>13</v>
      </c>
      <c r="E60" s="15">
        <v>591</v>
      </c>
      <c r="H60" s="11"/>
    </row>
    <row r="61" spans="1:8" ht="19.5" customHeight="1">
      <c r="A61" s="20" t="s">
        <v>854</v>
      </c>
      <c r="B61" s="20" t="s">
        <v>867</v>
      </c>
      <c r="C61" s="20" t="s">
        <v>856</v>
      </c>
      <c r="D61" s="14" t="s">
        <v>15</v>
      </c>
      <c r="E61" s="15">
        <v>1160</v>
      </c>
      <c r="H61" s="11"/>
    </row>
    <row r="62" spans="1:8" ht="19.5" customHeight="1">
      <c r="A62" s="20" t="s">
        <v>854</v>
      </c>
      <c r="B62" s="20" t="s">
        <v>867</v>
      </c>
      <c r="C62" s="20" t="s">
        <v>863</v>
      </c>
      <c r="D62" s="14" t="s">
        <v>29</v>
      </c>
      <c r="E62" s="15">
        <v>62</v>
      </c>
      <c r="H62" s="11"/>
    </row>
    <row r="63" spans="1:8" s="4" customFormat="1" ht="19.5" customHeight="1">
      <c r="A63" s="17" t="s">
        <v>854</v>
      </c>
      <c r="B63" s="17" t="s">
        <v>868</v>
      </c>
      <c r="C63" s="17"/>
      <c r="D63" s="13" t="s">
        <v>109</v>
      </c>
      <c r="E63" s="10">
        <f>SUM(E64:E69)</f>
        <v>6041</v>
      </c>
      <c r="H63" s="11"/>
    </row>
    <row r="64" spans="1:8" ht="19.5" customHeight="1">
      <c r="A64" s="20" t="s">
        <v>854</v>
      </c>
      <c r="B64" s="20" t="s">
        <v>868</v>
      </c>
      <c r="C64" s="20" t="s">
        <v>855</v>
      </c>
      <c r="D64" s="14" t="s">
        <v>13</v>
      </c>
      <c r="E64" s="15">
        <v>460</v>
      </c>
      <c r="H64" s="11"/>
    </row>
    <row r="65" spans="1:8" ht="19.5" customHeight="1">
      <c r="A65" s="20" t="s">
        <v>854</v>
      </c>
      <c r="B65" s="20" t="s">
        <v>868</v>
      </c>
      <c r="C65" s="20" t="s">
        <v>856</v>
      </c>
      <c r="D65" s="14" t="s">
        <v>15</v>
      </c>
      <c r="E65" s="15">
        <v>354</v>
      </c>
      <c r="H65" s="11"/>
    </row>
    <row r="66" spans="1:8" ht="19.5" customHeight="1">
      <c r="A66" s="20" t="s">
        <v>854</v>
      </c>
      <c r="B66" s="20" t="s">
        <v>868</v>
      </c>
      <c r="C66" s="20" t="s">
        <v>857</v>
      </c>
      <c r="D66" s="14" t="s">
        <v>113</v>
      </c>
      <c r="E66" s="15">
        <v>40</v>
      </c>
      <c r="H66" s="11"/>
    </row>
    <row r="67" spans="1:8" ht="19.5" customHeight="1">
      <c r="A67" s="20" t="s">
        <v>854</v>
      </c>
      <c r="B67" s="20" t="s">
        <v>868</v>
      </c>
      <c r="C67" s="20" t="s">
        <v>861</v>
      </c>
      <c r="D67" s="14" t="s">
        <v>115</v>
      </c>
      <c r="E67" s="15">
        <v>4500</v>
      </c>
      <c r="H67" s="11"/>
    </row>
    <row r="68" spans="1:8" ht="19.5" customHeight="1">
      <c r="A68" s="20" t="s">
        <v>854</v>
      </c>
      <c r="B68" s="20" t="s">
        <v>868</v>
      </c>
      <c r="C68" s="20" t="s">
        <v>863</v>
      </c>
      <c r="D68" s="14" t="s">
        <v>29</v>
      </c>
      <c r="E68" s="15">
        <v>140</v>
      </c>
      <c r="H68" s="11"/>
    </row>
    <row r="69" spans="1:8" ht="19.5" customHeight="1">
      <c r="A69" s="20" t="s">
        <v>854</v>
      </c>
      <c r="B69" s="20" t="s">
        <v>868</v>
      </c>
      <c r="C69" s="20" t="s">
        <v>865</v>
      </c>
      <c r="D69" s="14" t="s">
        <v>118</v>
      </c>
      <c r="E69" s="15">
        <v>547</v>
      </c>
      <c r="H69" s="11"/>
    </row>
    <row r="70" spans="1:8" s="4" customFormat="1" ht="19.5" customHeight="1">
      <c r="A70" s="17" t="s">
        <v>854</v>
      </c>
      <c r="B70" s="17" t="s">
        <v>869</v>
      </c>
      <c r="C70" s="17"/>
      <c r="D70" s="13" t="s">
        <v>120</v>
      </c>
      <c r="E70" s="10">
        <f>SUM(E71:E73)</f>
        <v>100</v>
      </c>
      <c r="H70" s="11"/>
    </row>
    <row r="71" spans="1:8" ht="19.5" customHeight="1">
      <c r="A71" s="20" t="s">
        <v>854</v>
      </c>
      <c r="B71" s="20" t="s">
        <v>869</v>
      </c>
      <c r="C71" s="20" t="s">
        <v>858</v>
      </c>
      <c r="D71" s="14" t="s">
        <v>122</v>
      </c>
      <c r="E71" s="15">
        <v>30</v>
      </c>
      <c r="H71" s="11"/>
    </row>
    <row r="72" spans="1:8" ht="19.5" customHeight="1">
      <c r="A72" s="20" t="s">
        <v>854</v>
      </c>
      <c r="B72" s="20" t="s">
        <v>869</v>
      </c>
      <c r="C72" s="20" t="s">
        <v>859</v>
      </c>
      <c r="D72" s="14" t="s">
        <v>124</v>
      </c>
      <c r="E72" s="15">
        <v>20</v>
      </c>
      <c r="H72" s="11"/>
    </row>
    <row r="73" spans="1:8" ht="19.5" customHeight="1">
      <c r="A73" s="20" t="s">
        <v>854</v>
      </c>
      <c r="B73" s="20" t="s">
        <v>869</v>
      </c>
      <c r="C73" s="20" t="s">
        <v>865</v>
      </c>
      <c r="D73" s="14" t="s">
        <v>126</v>
      </c>
      <c r="E73" s="15">
        <v>50</v>
      </c>
      <c r="H73" s="11"/>
    </row>
    <row r="74" spans="1:8" s="4" customFormat="1" ht="19.5" customHeight="1">
      <c r="A74" s="17" t="s">
        <v>854</v>
      </c>
      <c r="B74" s="17" t="s">
        <v>870</v>
      </c>
      <c r="C74" s="17"/>
      <c r="D74" s="13" t="s">
        <v>128</v>
      </c>
      <c r="E74" s="10">
        <f>E75</f>
        <v>110</v>
      </c>
      <c r="H74" s="11"/>
    </row>
    <row r="75" spans="1:8" ht="19.5" customHeight="1">
      <c r="A75" s="20" t="s">
        <v>854</v>
      </c>
      <c r="B75" s="20" t="s">
        <v>870</v>
      </c>
      <c r="C75" s="20" t="s">
        <v>859</v>
      </c>
      <c r="D75" s="14" t="s">
        <v>130</v>
      </c>
      <c r="E75" s="15">
        <v>110</v>
      </c>
      <c r="H75" s="11"/>
    </row>
    <row r="76" spans="1:8" s="4" customFormat="1" ht="19.5" customHeight="1">
      <c r="A76" s="17" t="s">
        <v>854</v>
      </c>
      <c r="B76" s="17" t="s">
        <v>871</v>
      </c>
      <c r="C76" s="17"/>
      <c r="D76" s="13" t="s">
        <v>132</v>
      </c>
      <c r="E76" s="10">
        <f>SUM(E77:E79)</f>
        <v>160</v>
      </c>
      <c r="H76" s="11"/>
    </row>
    <row r="77" spans="1:8" ht="19.5" customHeight="1">
      <c r="A77" s="20" t="s">
        <v>854</v>
      </c>
      <c r="B77" s="20" t="s">
        <v>871</v>
      </c>
      <c r="C77" s="20" t="s">
        <v>855</v>
      </c>
      <c r="D77" s="14" t="s">
        <v>13</v>
      </c>
      <c r="E77" s="15">
        <v>80</v>
      </c>
      <c r="H77" s="11"/>
    </row>
    <row r="78" spans="1:8" ht="19.5" customHeight="1">
      <c r="A78" s="20" t="s">
        <v>854</v>
      </c>
      <c r="B78" s="20" t="s">
        <v>871</v>
      </c>
      <c r="C78" s="20" t="s">
        <v>856</v>
      </c>
      <c r="D78" s="14" t="s">
        <v>15</v>
      </c>
      <c r="E78" s="15">
        <v>60</v>
      </c>
      <c r="H78" s="11"/>
    </row>
    <row r="79" spans="1:8" ht="19.5" customHeight="1">
      <c r="A79" s="20" t="s">
        <v>854</v>
      </c>
      <c r="B79" s="20" t="s">
        <v>871</v>
      </c>
      <c r="C79" s="20" t="s">
        <v>857</v>
      </c>
      <c r="D79" s="14" t="s">
        <v>136</v>
      </c>
      <c r="E79" s="15">
        <v>20</v>
      </c>
      <c r="H79" s="11"/>
    </row>
    <row r="80" spans="1:8" s="4" customFormat="1" ht="19.5" customHeight="1">
      <c r="A80" s="17" t="s">
        <v>854</v>
      </c>
      <c r="B80" s="17" t="s">
        <v>872</v>
      </c>
      <c r="C80" s="17"/>
      <c r="D80" s="13" t="s">
        <v>138</v>
      </c>
      <c r="E80" s="10">
        <f>SUM(E81:E82)</f>
        <v>49</v>
      </c>
      <c r="H80" s="11"/>
    </row>
    <row r="81" spans="1:8" ht="19.5" customHeight="1">
      <c r="A81" s="20" t="s">
        <v>854</v>
      </c>
      <c r="B81" s="20" t="s">
        <v>872</v>
      </c>
      <c r="C81" s="20" t="s">
        <v>856</v>
      </c>
      <c r="D81" s="14" t="s">
        <v>15</v>
      </c>
      <c r="E81" s="15">
        <v>19</v>
      </c>
      <c r="H81" s="11"/>
    </row>
    <row r="82" spans="1:8" ht="19.5" customHeight="1">
      <c r="A82" s="20" t="s">
        <v>854</v>
      </c>
      <c r="B82" s="20" t="s">
        <v>872</v>
      </c>
      <c r="C82" s="20" t="s">
        <v>857</v>
      </c>
      <c r="D82" s="14" t="s">
        <v>141</v>
      </c>
      <c r="E82" s="15">
        <v>30</v>
      </c>
      <c r="H82" s="11"/>
    </row>
    <row r="83" spans="1:8" s="4" customFormat="1" ht="19.5" customHeight="1">
      <c r="A83" s="17" t="s">
        <v>854</v>
      </c>
      <c r="B83" s="17" t="s">
        <v>873</v>
      </c>
      <c r="C83" s="17"/>
      <c r="D83" s="13" t="s">
        <v>143</v>
      </c>
      <c r="E83" s="10">
        <f>SUM(E84:E85)</f>
        <v>70</v>
      </c>
      <c r="H83" s="11"/>
    </row>
    <row r="84" spans="1:8" ht="19.5" customHeight="1">
      <c r="A84" s="20" t="s">
        <v>854</v>
      </c>
      <c r="B84" s="20" t="s">
        <v>873</v>
      </c>
      <c r="C84" s="20" t="s">
        <v>855</v>
      </c>
      <c r="D84" s="14" t="s">
        <v>13</v>
      </c>
      <c r="E84" s="15">
        <v>40</v>
      </c>
      <c r="H84" s="11"/>
    </row>
    <row r="85" spans="1:8" ht="19.5" customHeight="1">
      <c r="A85" s="20" t="s">
        <v>854</v>
      </c>
      <c r="B85" s="20" t="s">
        <v>873</v>
      </c>
      <c r="C85" s="20" t="s">
        <v>856</v>
      </c>
      <c r="D85" s="14" t="s">
        <v>15</v>
      </c>
      <c r="E85" s="15">
        <v>30</v>
      </c>
      <c r="H85" s="11"/>
    </row>
    <row r="86" spans="1:8" s="4" customFormat="1" ht="19.5" customHeight="1">
      <c r="A86" s="17" t="s">
        <v>854</v>
      </c>
      <c r="B86" s="17" t="s">
        <v>874</v>
      </c>
      <c r="C86" s="17"/>
      <c r="D86" s="13" t="s">
        <v>147</v>
      </c>
      <c r="E86" s="10">
        <f>SUM(E87:E88)</f>
        <v>772</v>
      </c>
      <c r="H86" s="11"/>
    </row>
    <row r="87" spans="1:8" ht="19.5" customHeight="1">
      <c r="A87" s="20" t="s">
        <v>854</v>
      </c>
      <c r="B87" s="20" t="s">
        <v>874</v>
      </c>
      <c r="C87" s="20" t="s">
        <v>855</v>
      </c>
      <c r="D87" s="14" t="s">
        <v>13</v>
      </c>
      <c r="E87" s="15">
        <v>300</v>
      </c>
      <c r="H87" s="11"/>
    </row>
    <row r="88" spans="1:8" ht="19.5" customHeight="1">
      <c r="A88" s="20" t="s">
        <v>854</v>
      </c>
      <c r="B88" s="20" t="s">
        <v>874</v>
      </c>
      <c r="C88" s="20" t="s">
        <v>857</v>
      </c>
      <c r="D88" s="14" t="s">
        <v>150</v>
      </c>
      <c r="E88" s="15">
        <v>472</v>
      </c>
      <c r="H88" s="11"/>
    </row>
    <row r="89" spans="1:8" s="4" customFormat="1" ht="19.5" customHeight="1">
      <c r="A89" s="17" t="s">
        <v>854</v>
      </c>
      <c r="B89" s="17" t="s">
        <v>875</v>
      </c>
      <c r="C89" s="17"/>
      <c r="D89" s="13" t="s">
        <v>152</v>
      </c>
      <c r="E89" s="10">
        <f>SUM(E90:E92)</f>
        <v>427</v>
      </c>
      <c r="H89" s="11"/>
    </row>
    <row r="90" spans="1:8" ht="19.5" customHeight="1">
      <c r="A90" s="20" t="s">
        <v>854</v>
      </c>
      <c r="B90" s="20" t="s">
        <v>875</v>
      </c>
      <c r="C90" s="20" t="s">
        <v>855</v>
      </c>
      <c r="D90" s="14" t="s">
        <v>13</v>
      </c>
      <c r="E90" s="15">
        <v>192</v>
      </c>
      <c r="H90" s="11"/>
    </row>
    <row r="91" spans="1:8" ht="19.5" customHeight="1">
      <c r="A91" s="20" t="s">
        <v>854</v>
      </c>
      <c r="B91" s="20" t="s">
        <v>875</v>
      </c>
      <c r="C91" s="20" t="s">
        <v>856</v>
      </c>
      <c r="D91" s="14" t="s">
        <v>15</v>
      </c>
      <c r="E91" s="15">
        <v>200</v>
      </c>
      <c r="H91" s="11"/>
    </row>
    <row r="92" spans="1:8" ht="19.5" customHeight="1">
      <c r="A92" s="20" t="s">
        <v>854</v>
      </c>
      <c r="B92" s="20" t="s">
        <v>875</v>
      </c>
      <c r="C92" s="20" t="s">
        <v>863</v>
      </c>
      <c r="D92" s="14" t="s">
        <v>29</v>
      </c>
      <c r="E92" s="15">
        <v>35</v>
      </c>
      <c r="H92" s="11"/>
    </row>
    <row r="93" spans="1:8" s="4" customFormat="1" ht="19.5" customHeight="1">
      <c r="A93" s="17" t="s">
        <v>854</v>
      </c>
      <c r="B93" s="17" t="s">
        <v>876</v>
      </c>
      <c r="C93" s="17"/>
      <c r="D93" s="13" t="s">
        <v>157</v>
      </c>
      <c r="E93" s="10">
        <f>SUM(E94:E98)</f>
        <v>1574</v>
      </c>
      <c r="H93" s="11"/>
    </row>
    <row r="94" spans="1:8" ht="19.5" customHeight="1">
      <c r="A94" s="20" t="s">
        <v>854</v>
      </c>
      <c r="B94" s="20" t="s">
        <v>876</v>
      </c>
      <c r="C94" s="20" t="s">
        <v>855</v>
      </c>
      <c r="D94" s="14" t="s">
        <v>13</v>
      </c>
      <c r="E94" s="15">
        <v>694</v>
      </c>
      <c r="H94" s="11"/>
    </row>
    <row r="95" spans="1:8" ht="19.5" customHeight="1">
      <c r="A95" s="20" t="s">
        <v>854</v>
      </c>
      <c r="B95" s="20" t="s">
        <v>876</v>
      </c>
      <c r="C95" s="20" t="s">
        <v>856</v>
      </c>
      <c r="D95" s="14" t="s">
        <v>15</v>
      </c>
      <c r="E95" s="15">
        <v>346</v>
      </c>
      <c r="H95" s="11"/>
    </row>
    <row r="96" spans="1:8" ht="19.5" customHeight="1">
      <c r="A96" s="20" t="s">
        <v>854</v>
      </c>
      <c r="B96" s="20" t="s">
        <v>876</v>
      </c>
      <c r="C96" s="20" t="s">
        <v>858</v>
      </c>
      <c r="D96" s="14" t="s">
        <v>161</v>
      </c>
      <c r="E96" s="15">
        <v>15</v>
      </c>
      <c r="H96" s="11"/>
    </row>
    <row r="97" spans="1:8" ht="19.5" customHeight="1">
      <c r="A97" s="20" t="s">
        <v>854</v>
      </c>
      <c r="B97" s="20" t="s">
        <v>876</v>
      </c>
      <c r="C97" s="20" t="s">
        <v>863</v>
      </c>
      <c r="D97" s="14" t="s">
        <v>29</v>
      </c>
      <c r="E97" s="15">
        <v>219</v>
      </c>
      <c r="H97" s="11"/>
    </row>
    <row r="98" spans="1:8" ht="19.5" customHeight="1">
      <c r="A98" s="20" t="s">
        <v>854</v>
      </c>
      <c r="B98" s="20" t="s">
        <v>876</v>
      </c>
      <c r="C98" s="20" t="s">
        <v>865</v>
      </c>
      <c r="D98" s="14" t="s">
        <v>164</v>
      </c>
      <c r="E98" s="15">
        <v>300</v>
      </c>
      <c r="H98" s="11"/>
    </row>
    <row r="99" spans="1:8" s="4" customFormat="1" ht="19.5" customHeight="1">
      <c r="A99" s="17" t="s">
        <v>854</v>
      </c>
      <c r="B99" s="17" t="s">
        <v>877</v>
      </c>
      <c r="C99" s="17"/>
      <c r="D99" s="13" t="s">
        <v>166</v>
      </c>
      <c r="E99" s="10">
        <f>SUM(E100:E103)</f>
        <v>4718</v>
      </c>
      <c r="H99" s="11"/>
    </row>
    <row r="100" spans="1:8" ht="19.5" customHeight="1">
      <c r="A100" s="20" t="s">
        <v>854</v>
      </c>
      <c r="B100" s="20" t="s">
        <v>877</v>
      </c>
      <c r="C100" s="20" t="s">
        <v>855</v>
      </c>
      <c r="D100" s="14" t="s">
        <v>13</v>
      </c>
      <c r="E100" s="15">
        <v>1723</v>
      </c>
      <c r="H100" s="11"/>
    </row>
    <row r="101" spans="1:8" ht="19.5" customHeight="1">
      <c r="A101" s="20" t="s">
        <v>854</v>
      </c>
      <c r="B101" s="20" t="s">
        <v>877</v>
      </c>
      <c r="C101" s="20" t="s">
        <v>856</v>
      </c>
      <c r="D101" s="14" t="s">
        <v>15</v>
      </c>
      <c r="E101" s="15">
        <v>1345</v>
      </c>
      <c r="H101" s="11"/>
    </row>
    <row r="102" spans="1:8" ht="19.5" customHeight="1">
      <c r="A102" s="20" t="s">
        <v>854</v>
      </c>
      <c r="B102" s="20" t="s">
        <v>877</v>
      </c>
      <c r="C102" s="20" t="s">
        <v>858</v>
      </c>
      <c r="D102" s="14" t="s">
        <v>170</v>
      </c>
      <c r="E102" s="15">
        <v>1500</v>
      </c>
      <c r="H102" s="11"/>
    </row>
    <row r="103" spans="1:8" ht="19.5" customHeight="1">
      <c r="A103" s="20" t="s">
        <v>854</v>
      </c>
      <c r="B103" s="20" t="s">
        <v>877</v>
      </c>
      <c r="C103" s="20" t="s">
        <v>863</v>
      </c>
      <c r="D103" s="14" t="s">
        <v>29</v>
      </c>
      <c r="E103" s="15">
        <v>150</v>
      </c>
      <c r="H103" s="11"/>
    </row>
    <row r="104" spans="1:8" s="4" customFormat="1" ht="19.5" customHeight="1">
      <c r="A104" s="17" t="s">
        <v>854</v>
      </c>
      <c r="B104" s="17" t="s">
        <v>878</v>
      </c>
      <c r="C104" s="17"/>
      <c r="D104" s="13" t="s">
        <v>173</v>
      </c>
      <c r="E104" s="10">
        <f>SUM(E105:E107)</f>
        <v>1881</v>
      </c>
      <c r="H104" s="11"/>
    </row>
    <row r="105" spans="1:8" ht="19.5" customHeight="1">
      <c r="A105" s="20" t="s">
        <v>854</v>
      </c>
      <c r="B105" s="20" t="s">
        <v>878</v>
      </c>
      <c r="C105" s="20" t="s">
        <v>855</v>
      </c>
      <c r="D105" s="14" t="s">
        <v>13</v>
      </c>
      <c r="E105" s="15">
        <v>368</v>
      </c>
      <c r="H105" s="11"/>
    </row>
    <row r="106" spans="1:8" ht="19.5" customHeight="1">
      <c r="A106" s="20" t="s">
        <v>854</v>
      </c>
      <c r="B106" s="20" t="s">
        <v>878</v>
      </c>
      <c r="C106" s="20" t="s">
        <v>856</v>
      </c>
      <c r="D106" s="14" t="s">
        <v>15</v>
      </c>
      <c r="E106" s="15">
        <v>1468</v>
      </c>
      <c r="H106" s="11"/>
    </row>
    <row r="107" spans="1:8" ht="19.5" customHeight="1">
      <c r="A107" s="20" t="s">
        <v>854</v>
      </c>
      <c r="B107" s="20" t="s">
        <v>878</v>
      </c>
      <c r="C107" s="20" t="s">
        <v>863</v>
      </c>
      <c r="D107" s="14" t="s">
        <v>29</v>
      </c>
      <c r="E107" s="15">
        <v>45</v>
      </c>
      <c r="H107" s="11"/>
    </row>
    <row r="108" spans="1:8" s="4" customFormat="1" ht="19.5" customHeight="1">
      <c r="A108" s="17" t="s">
        <v>854</v>
      </c>
      <c r="B108" s="17" t="s">
        <v>879</v>
      </c>
      <c r="C108" s="17"/>
      <c r="D108" s="13" t="s">
        <v>178</v>
      </c>
      <c r="E108" s="10">
        <f>SUM(E109:E112)</f>
        <v>1882</v>
      </c>
      <c r="H108" s="11"/>
    </row>
    <row r="109" spans="1:8" ht="19.5" customHeight="1">
      <c r="A109" s="20" t="s">
        <v>854</v>
      </c>
      <c r="B109" s="20" t="s">
        <v>879</v>
      </c>
      <c r="C109" s="20" t="s">
        <v>855</v>
      </c>
      <c r="D109" s="14" t="s">
        <v>13</v>
      </c>
      <c r="E109" s="15">
        <v>284</v>
      </c>
      <c r="H109" s="11"/>
    </row>
    <row r="110" spans="1:8" ht="19.5" customHeight="1">
      <c r="A110" s="20" t="s">
        <v>854</v>
      </c>
      <c r="B110" s="20" t="s">
        <v>879</v>
      </c>
      <c r="C110" s="20" t="s">
        <v>856</v>
      </c>
      <c r="D110" s="14" t="s">
        <v>15</v>
      </c>
      <c r="E110" s="15">
        <v>1100</v>
      </c>
      <c r="H110" s="11"/>
    </row>
    <row r="111" spans="1:8" ht="19.5" customHeight="1">
      <c r="A111" s="20" t="s">
        <v>854</v>
      </c>
      <c r="B111" s="20" t="s">
        <v>879</v>
      </c>
      <c r="C111" s="20" t="s">
        <v>863</v>
      </c>
      <c r="D111" s="14" t="s">
        <v>29</v>
      </c>
      <c r="E111" s="15">
        <v>98</v>
      </c>
      <c r="H111" s="11"/>
    </row>
    <row r="112" spans="1:8" ht="19.5" customHeight="1">
      <c r="A112" s="20" t="s">
        <v>854</v>
      </c>
      <c r="B112" s="20" t="s">
        <v>879</v>
      </c>
      <c r="C112" s="20" t="s">
        <v>865</v>
      </c>
      <c r="D112" s="14" t="s">
        <v>183</v>
      </c>
      <c r="E112" s="15">
        <v>400</v>
      </c>
      <c r="H112" s="11"/>
    </row>
    <row r="113" spans="1:8" s="4" customFormat="1" ht="19.5" customHeight="1">
      <c r="A113" s="17" t="s">
        <v>854</v>
      </c>
      <c r="B113" s="17" t="s">
        <v>880</v>
      </c>
      <c r="C113" s="17"/>
      <c r="D113" s="13" t="s">
        <v>185</v>
      </c>
      <c r="E113" s="10">
        <f>SUM(E114:E116)</f>
        <v>608</v>
      </c>
      <c r="H113" s="11"/>
    </row>
    <row r="114" spans="1:8" ht="19.5" customHeight="1">
      <c r="A114" s="20" t="s">
        <v>854</v>
      </c>
      <c r="B114" s="20" t="s">
        <v>880</v>
      </c>
      <c r="C114" s="20" t="s">
        <v>855</v>
      </c>
      <c r="D114" s="14" t="s">
        <v>13</v>
      </c>
      <c r="E114" s="15">
        <v>132</v>
      </c>
      <c r="H114" s="11"/>
    </row>
    <row r="115" spans="1:8" ht="19.5" customHeight="1">
      <c r="A115" s="20" t="s">
        <v>854</v>
      </c>
      <c r="B115" s="20" t="s">
        <v>880</v>
      </c>
      <c r="C115" s="20" t="s">
        <v>856</v>
      </c>
      <c r="D115" s="14" t="s">
        <v>15</v>
      </c>
      <c r="E115" s="15">
        <v>425</v>
      </c>
      <c r="H115" s="11"/>
    </row>
    <row r="116" spans="1:8" ht="19.5" customHeight="1">
      <c r="A116" s="20" t="s">
        <v>854</v>
      </c>
      <c r="B116" s="20" t="s">
        <v>880</v>
      </c>
      <c r="C116" s="20" t="s">
        <v>863</v>
      </c>
      <c r="D116" s="14" t="s">
        <v>29</v>
      </c>
      <c r="E116" s="15">
        <v>51</v>
      </c>
      <c r="H116" s="11"/>
    </row>
    <row r="117" spans="1:8" s="4" customFormat="1" ht="19.5" customHeight="1">
      <c r="A117" s="17" t="s">
        <v>854</v>
      </c>
      <c r="B117" s="17" t="s">
        <v>881</v>
      </c>
      <c r="C117" s="17"/>
      <c r="D117" s="13" t="s">
        <v>190</v>
      </c>
      <c r="E117" s="10">
        <f>SUM(E118:E119)</f>
        <v>186</v>
      </c>
      <c r="H117" s="11"/>
    </row>
    <row r="118" spans="1:8" ht="19.5" customHeight="1">
      <c r="A118" s="20" t="s">
        <v>854</v>
      </c>
      <c r="B118" s="20" t="s">
        <v>881</v>
      </c>
      <c r="C118" s="20" t="s">
        <v>855</v>
      </c>
      <c r="D118" s="14" t="s">
        <v>13</v>
      </c>
      <c r="E118" s="15">
        <v>118</v>
      </c>
      <c r="H118" s="11"/>
    </row>
    <row r="119" spans="1:8" ht="19.5" customHeight="1">
      <c r="A119" s="20" t="s">
        <v>854</v>
      </c>
      <c r="B119" s="20" t="s">
        <v>881</v>
      </c>
      <c r="C119" s="20" t="s">
        <v>856</v>
      </c>
      <c r="D119" s="14" t="s">
        <v>15</v>
      </c>
      <c r="E119" s="15">
        <v>68</v>
      </c>
      <c r="H119" s="11"/>
    </row>
    <row r="120" spans="1:8" s="4" customFormat="1" ht="19.5" customHeight="1">
      <c r="A120" s="17" t="s">
        <v>854</v>
      </c>
      <c r="B120" s="17" t="s">
        <v>865</v>
      </c>
      <c r="C120" s="17"/>
      <c r="D120" s="13" t="s">
        <v>194</v>
      </c>
      <c r="E120" s="10">
        <f>E121</f>
        <v>60</v>
      </c>
      <c r="H120" s="11"/>
    </row>
    <row r="121" spans="1:8" ht="19.5" customHeight="1">
      <c r="A121" s="20" t="s">
        <v>854</v>
      </c>
      <c r="B121" s="20" t="s">
        <v>865</v>
      </c>
      <c r="C121" s="20" t="s">
        <v>865</v>
      </c>
      <c r="D121" s="14" t="s">
        <v>196</v>
      </c>
      <c r="E121" s="15">
        <v>60</v>
      </c>
      <c r="H121" s="11"/>
    </row>
    <row r="122" spans="1:8" s="4" customFormat="1" ht="19.5" customHeight="1">
      <c r="A122" s="17" t="s">
        <v>882</v>
      </c>
      <c r="B122" s="13"/>
      <c r="C122" s="13"/>
      <c r="D122" s="13" t="s">
        <v>198</v>
      </c>
      <c r="E122" s="10">
        <f>E123+E129</f>
        <v>1495.6</v>
      </c>
      <c r="G122" s="4">
        <v>1496</v>
      </c>
      <c r="H122" s="11">
        <f>E122-G122</f>
        <v>-0.40000000000009095</v>
      </c>
    </row>
    <row r="123" spans="1:8" s="4" customFormat="1" ht="19.5" customHeight="1">
      <c r="A123" s="17" t="s">
        <v>882</v>
      </c>
      <c r="B123" s="17" t="s">
        <v>859</v>
      </c>
      <c r="C123" s="17"/>
      <c r="D123" s="13" t="s">
        <v>200</v>
      </c>
      <c r="E123" s="10">
        <f>SUM(E124:E128)</f>
        <v>1427</v>
      </c>
      <c r="H123" s="11"/>
    </row>
    <row r="124" spans="1:8" ht="19.5" customHeight="1">
      <c r="A124" s="20" t="s">
        <v>882</v>
      </c>
      <c r="B124" s="20" t="s">
        <v>859</v>
      </c>
      <c r="C124" s="20" t="s">
        <v>855</v>
      </c>
      <c r="D124" s="14" t="s">
        <v>202</v>
      </c>
      <c r="E124" s="15">
        <v>65</v>
      </c>
      <c r="H124" s="11"/>
    </row>
    <row r="125" spans="1:8" ht="19.5" customHeight="1">
      <c r="A125" s="20" t="s">
        <v>882</v>
      </c>
      <c r="B125" s="20" t="s">
        <v>859</v>
      </c>
      <c r="C125" s="20" t="s">
        <v>864</v>
      </c>
      <c r="D125" s="14" t="s">
        <v>883</v>
      </c>
      <c r="E125" s="15">
        <v>400</v>
      </c>
      <c r="H125" s="11"/>
    </row>
    <row r="126" spans="1:8" ht="19.5" customHeight="1">
      <c r="A126" s="20" t="s">
        <v>882</v>
      </c>
      <c r="B126" s="20" t="s">
        <v>859</v>
      </c>
      <c r="C126" s="20" t="s">
        <v>859</v>
      </c>
      <c r="D126" s="14" t="s">
        <v>204</v>
      </c>
      <c r="E126" s="15">
        <v>120</v>
      </c>
      <c r="H126" s="11"/>
    </row>
    <row r="127" spans="1:8" ht="19.5" customHeight="1">
      <c r="A127" s="20" t="s">
        <v>882</v>
      </c>
      <c r="B127" s="20" t="s">
        <v>859</v>
      </c>
      <c r="C127" s="20" t="s">
        <v>860</v>
      </c>
      <c r="D127" s="14" t="s">
        <v>206</v>
      </c>
      <c r="E127" s="15">
        <v>800</v>
      </c>
      <c r="H127" s="11"/>
    </row>
    <row r="128" spans="1:8" ht="19.5" customHeight="1">
      <c r="A128" s="20" t="s">
        <v>882</v>
      </c>
      <c r="B128" s="20" t="s">
        <v>859</v>
      </c>
      <c r="C128" s="20" t="s">
        <v>865</v>
      </c>
      <c r="D128" s="14" t="s">
        <v>208</v>
      </c>
      <c r="E128" s="15">
        <v>42</v>
      </c>
      <c r="H128" s="11"/>
    </row>
    <row r="129" spans="1:8" s="4" customFormat="1" ht="19.5" customHeight="1">
      <c r="A129" s="17" t="s">
        <v>882</v>
      </c>
      <c r="B129" s="17" t="s">
        <v>865</v>
      </c>
      <c r="C129" s="17"/>
      <c r="D129" s="13" t="s">
        <v>210</v>
      </c>
      <c r="E129" s="10">
        <f>E130</f>
        <v>68.6</v>
      </c>
      <c r="H129" s="11"/>
    </row>
    <row r="130" spans="1:8" ht="19.5" customHeight="1">
      <c r="A130" s="20" t="s">
        <v>882</v>
      </c>
      <c r="B130" s="20" t="s">
        <v>865</v>
      </c>
      <c r="C130" s="20" t="s">
        <v>855</v>
      </c>
      <c r="D130" s="14" t="s">
        <v>212</v>
      </c>
      <c r="E130" s="15">
        <v>68.6</v>
      </c>
      <c r="H130" s="11"/>
    </row>
    <row r="131" spans="1:8" s="4" customFormat="1" ht="19.5" customHeight="1">
      <c r="A131" s="17" t="s">
        <v>884</v>
      </c>
      <c r="B131" s="13"/>
      <c r="C131" s="13"/>
      <c r="D131" s="13" t="s">
        <v>214</v>
      </c>
      <c r="E131" s="10">
        <f>E132+E135+E150+E160</f>
        <v>22614.609975999996</v>
      </c>
      <c r="G131" s="4">
        <v>22615</v>
      </c>
      <c r="H131" s="11">
        <f>E131-G131</f>
        <v>-0.3900240000039048</v>
      </c>
    </row>
    <row r="132" spans="1:8" s="4" customFormat="1" ht="19.5" customHeight="1">
      <c r="A132" s="17" t="s">
        <v>884</v>
      </c>
      <c r="B132" s="17" t="s">
        <v>855</v>
      </c>
      <c r="C132" s="17"/>
      <c r="D132" s="13" t="s">
        <v>216</v>
      </c>
      <c r="E132" s="10">
        <f>SUM(E133:E134)</f>
        <v>3155</v>
      </c>
      <c r="H132" s="11"/>
    </row>
    <row r="133" spans="1:8" ht="19.5" customHeight="1">
      <c r="A133" s="20" t="s">
        <v>884</v>
      </c>
      <c r="B133" s="20" t="s">
        <v>855</v>
      </c>
      <c r="C133" s="20" t="s">
        <v>864</v>
      </c>
      <c r="D133" s="14" t="s">
        <v>218</v>
      </c>
      <c r="E133" s="15">
        <v>3080</v>
      </c>
      <c r="H133" s="11"/>
    </row>
    <row r="134" spans="1:8" ht="19.5" customHeight="1">
      <c r="A134" s="20" t="s">
        <v>884</v>
      </c>
      <c r="B134" s="20" t="s">
        <v>855</v>
      </c>
      <c r="C134" s="20" t="s">
        <v>865</v>
      </c>
      <c r="D134" s="14" t="s">
        <v>220</v>
      </c>
      <c r="E134" s="15">
        <v>75</v>
      </c>
      <c r="H134" s="11"/>
    </row>
    <row r="135" spans="1:8" s="4" customFormat="1" ht="19.5" customHeight="1">
      <c r="A135" s="17" t="s">
        <v>884</v>
      </c>
      <c r="B135" s="17" t="s">
        <v>856</v>
      </c>
      <c r="C135" s="17"/>
      <c r="D135" s="13" t="s">
        <v>222</v>
      </c>
      <c r="E135" s="10">
        <f>SUM(E136:E149)</f>
        <v>17778.093266999997</v>
      </c>
      <c r="H135" s="11"/>
    </row>
    <row r="136" spans="1:8" ht="19.5" customHeight="1">
      <c r="A136" s="20" t="s">
        <v>884</v>
      </c>
      <c r="B136" s="20" t="s">
        <v>856</v>
      </c>
      <c r="C136" s="20" t="s">
        <v>855</v>
      </c>
      <c r="D136" s="14" t="s">
        <v>13</v>
      </c>
      <c r="E136" s="15">
        <v>10437.544267</v>
      </c>
      <c r="H136" s="11"/>
    </row>
    <row r="137" spans="1:8" ht="19.5" customHeight="1">
      <c r="A137" s="20" t="s">
        <v>884</v>
      </c>
      <c r="B137" s="20" t="s">
        <v>856</v>
      </c>
      <c r="C137" s="20" t="s">
        <v>856</v>
      </c>
      <c r="D137" s="14" t="s">
        <v>15</v>
      </c>
      <c r="E137" s="15">
        <v>3653.1029999999996</v>
      </c>
      <c r="H137" s="11"/>
    </row>
    <row r="138" spans="1:8" ht="19.5" customHeight="1">
      <c r="A138" s="20" t="s">
        <v>884</v>
      </c>
      <c r="B138" s="20" t="s">
        <v>856</v>
      </c>
      <c r="C138" s="20" t="s">
        <v>857</v>
      </c>
      <c r="D138" s="14" t="s">
        <v>226</v>
      </c>
      <c r="E138" s="15">
        <v>1177.696</v>
      </c>
      <c r="H138" s="11"/>
    </row>
    <row r="139" spans="1:8" ht="19.5" customHeight="1">
      <c r="A139" s="20" t="s">
        <v>884</v>
      </c>
      <c r="B139" s="20" t="s">
        <v>856</v>
      </c>
      <c r="C139" s="20" t="s">
        <v>858</v>
      </c>
      <c r="D139" s="14" t="s">
        <v>228</v>
      </c>
      <c r="E139" s="15">
        <v>100</v>
      </c>
      <c r="H139" s="11"/>
    </row>
    <row r="140" spans="1:8" ht="19.5" customHeight="1">
      <c r="A140" s="20" t="s">
        <v>884</v>
      </c>
      <c r="B140" s="20" t="s">
        <v>856</v>
      </c>
      <c r="C140" s="20" t="s">
        <v>859</v>
      </c>
      <c r="D140" s="14" t="s">
        <v>230</v>
      </c>
      <c r="E140" s="15">
        <v>302</v>
      </c>
      <c r="H140" s="11"/>
    </row>
    <row r="141" spans="1:8" ht="19.5" customHeight="1">
      <c r="A141" s="20" t="s">
        <v>884</v>
      </c>
      <c r="B141" s="20" t="s">
        <v>856</v>
      </c>
      <c r="C141" s="20" t="s">
        <v>860</v>
      </c>
      <c r="D141" s="14" t="s">
        <v>232</v>
      </c>
      <c r="E141" s="15">
        <v>20</v>
      </c>
      <c r="H141" s="11"/>
    </row>
    <row r="142" spans="1:8" ht="19.5" customHeight="1">
      <c r="A142" s="20" t="s">
        <v>884</v>
      </c>
      <c r="B142" s="20" t="s">
        <v>856</v>
      </c>
      <c r="C142" s="20" t="s">
        <v>861</v>
      </c>
      <c r="D142" s="14" t="s">
        <v>234</v>
      </c>
      <c r="E142" s="15">
        <v>10</v>
      </c>
      <c r="H142" s="11"/>
    </row>
    <row r="143" spans="1:8" ht="19.5" customHeight="1">
      <c r="A143" s="20" t="s">
        <v>884</v>
      </c>
      <c r="B143" s="20" t="s">
        <v>856</v>
      </c>
      <c r="C143" s="20" t="s">
        <v>866</v>
      </c>
      <c r="D143" s="14" t="s">
        <v>236</v>
      </c>
      <c r="E143" s="15">
        <v>10</v>
      </c>
      <c r="H143" s="11"/>
    </row>
    <row r="144" spans="1:8" ht="19.5" customHeight="1">
      <c r="A144" s="20" t="s">
        <v>884</v>
      </c>
      <c r="B144" s="20" t="s">
        <v>856</v>
      </c>
      <c r="C144" s="20" t="s">
        <v>867</v>
      </c>
      <c r="D144" s="14" t="s">
        <v>238</v>
      </c>
      <c r="E144" s="15">
        <v>40</v>
      </c>
      <c r="H144" s="11"/>
    </row>
    <row r="145" spans="1:8" ht="19.5" customHeight="1">
      <c r="A145" s="20" t="s">
        <v>884</v>
      </c>
      <c r="B145" s="20" t="s">
        <v>856</v>
      </c>
      <c r="C145" s="20" t="s">
        <v>885</v>
      </c>
      <c r="D145" s="14" t="s">
        <v>240</v>
      </c>
      <c r="E145" s="15">
        <v>1192.75</v>
      </c>
      <c r="H145" s="11"/>
    </row>
    <row r="146" spans="1:8" ht="19.5" customHeight="1">
      <c r="A146" s="20" t="s">
        <v>884</v>
      </c>
      <c r="B146" s="20" t="s">
        <v>856</v>
      </c>
      <c r="C146" s="20" t="s">
        <v>869</v>
      </c>
      <c r="D146" s="14" t="s">
        <v>242</v>
      </c>
      <c r="E146" s="15">
        <v>10</v>
      </c>
      <c r="H146" s="11"/>
    </row>
    <row r="147" spans="1:8" ht="19.5" customHeight="1">
      <c r="A147" s="20" t="s">
        <v>884</v>
      </c>
      <c r="B147" s="20" t="s">
        <v>856</v>
      </c>
      <c r="C147" s="20" t="s">
        <v>886</v>
      </c>
      <c r="D147" s="14" t="s">
        <v>244</v>
      </c>
      <c r="E147" s="15">
        <v>342</v>
      </c>
      <c r="H147" s="11"/>
    </row>
    <row r="148" spans="1:8" ht="19.5" customHeight="1">
      <c r="A148" s="20" t="s">
        <v>884</v>
      </c>
      <c r="B148" s="20" t="s">
        <v>856</v>
      </c>
      <c r="C148" s="20" t="s">
        <v>870</v>
      </c>
      <c r="D148" s="14" t="s">
        <v>246</v>
      </c>
      <c r="E148" s="15">
        <v>453</v>
      </c>
      <c r="H148" s="11"/>
    </row>
    <row r="149" spans="1:8" ht="19.5" customHeight="1">
      <c r="A149" s="20" t="s">
        <v>884</v>
      </c>
      <c r="B149" s="20" t="s">
        <v>856</v>
      </c>
      <c r="C149" s="20" t="s">
        <v>887</v>
      </c>
      <c r="D149" s="14" t="s">
        <v>248</v>
      </c>
      <c r="E149" s="15">
        <v>30</v>
      </c>
      <c r="H149" s="11"/>
    </row>
    <row r="150" spans="1:8" s="4" customFormat="1" ht="19.5" customHeight="1">
      <c r="A150" s="17" t="s">
        <v>884</v>
      </c>
      <c r="B150" s="17" t="s">
        <v>859</v>
      </c>
      <c r="C150" s="17"/>
      <c r="D150" s="13" t="s">
        <v>250</v>
      </c>
      <c r="E150" s="10">
        <f>SUM(E151:E159)</f>
        <v>1678.516709</v>
      </c>
      <c r="H150" s="11"/>
    </row>
    <row r="151" spans="1:8" ht="19.5" customHeight="1">
      <c r="A151" s="20" t="s">
        <v>884</v>
      </c>
      <c r="B151" s="20" t="s">
        <v>859</v>
      </c>
      <c r="C151" s="20" t="s">
        <v>855</v>
      </c>
      <c r="D151" s="14" t="s">
        <v>13</v>
      </c>
      <c r="E151" s="15">
        <v>824.3901390000001</v>
      </c>
      <c r="H151" s="11"/>
    </row>
    <row r="152" spans="1:8" ht="19.5" customHeight="1">
      <c r="A152" s="20" t="s">
        <v>884</v>
      </c>
      <c r="B152" s="20" t="s">
        <v>859</v>
      </c>
      <c r="C152" s="20" t="s">
        <v>856</v>
      </c>
      <c r="D152" s="14" t="s">
        <v>15</v>
      </c>
      <c r="E152" s="15">
        <v>378</v>
      </c>
      <c r="H152" s="11"/>
    </row>
    <row r="153" spans="1:8" ht="19.5" customHeight="1">
      <c r="A153" s="20" t="s">
        <v>884</v>
      </c>
      <c r="B153" s="20" t="s">
        <v>859</v>
      </c>
      <c r="C153" s="20" t="s">
        <v>857</v>
      </c>
      <c r="D153" s="14" t="s">
        <v>254</v>
      </c>
      <c r="E153" s="15">
        <v>237.76</v>
      </c>
      <c r="H153" s="11"/>
    </row>
    <row r="154" spans="1:8" ht="19.5" customHeight="1">
      <c r="A154" s="20" t="s">
        <v>884</v>
      </c>
      <c r="B154" s="20" t="s">
        <v>859</v>
      </c>
      <c r="C154" s="20" t="s">
        <v>858</v>
      </c>
      <c r="D154" s="14" t="s">
        <v>256</v>
      </c>
      <c r="E154" s="15">
        <v>94</v>
      </c>
      <c r="H154" s="11"/>
    </row>
    <row r="155" spans="1:8" ht="19.5" customHeight="1">
      <c r="A155" s="20" t="s">
        <v>884</v>
      </c>
      <c r="B155" s="20" t="s">
        <v>859</v>
      </c>
      <c r="C155" s="20" t="s">
        <v>859</v>
      </c>
      <c r="D155" s="14" t="s">
        <v>258</v>
      </c>
      <c r="E155" s="15">
        <v>5</v>
      </c>
      <c r="H155" s="11"/>
    </row>
    <row r="156" spans="1:8" ht="19.5" customHeight="1">
      <c r="A156" s="20" t="s">
        <v>884</v>
      </c>
      <c r="B156" s="20" t="s">
        <v>859</v>
      </c>
      <c r="C156" s="20" t="s">
        <v>860</v>
      </c>
      <c r="D156" s="14" t="s">
        <v>260</v>
      </c>
      <c r="E156" s="15">
        <v>74.8</v>
      </c>
      <c r="H156" s="11"/>
    </row>
    <row r="157" spans="1:8" ht="19.5" customHeight="1">
      <c r="A157" s="20" t="s">
        <v>884</v>
      </c>
      <c r="B157" s="20" t="s">
        <v>859</v>
      </c>
      <c r="C157" s="20" t="s">
        <v>866</v>
      </c>
      <c r="D157" s="14" t="s">
        <v>262</v>
      </c>
      <c r="E157" s="15">
        <v>28</v>
      </c>
      <c r="H157" s="11"/>
    </row>
    <row r="158" spans="1:8" ht="19.5" customHeight="1">
      <c r="A158" s="20" t="s">
        <v>884</v>
      </c>
      <c r="B158" s="20" t="s">
        <v>859</v>
      </c>
      <c r="C158" s="20" t="s">
        <v>867</v>
      </c>
      <c r="D158" s="14" t="s">
        <v>264</v>
      </c>
      <c r="E158" s="15">
        <v>5</v>
      </c>
      <c r="H158" s="11"/>
    </row>
    <row r="159" spans="1:8" ht="19.5" customHeight="1">
      <c r="A159" s="20" t="s">
        <v>884</v>
      </c>
      <c r="B159" s="20" t="s">
        <v>859</v>
      </c>
      <c r="C159" s="20" t="s">
        <v>863</v>
      </c>
      <c r="D159" s="14" t="s">
        <v>29</v>
      </c>
      <c r="E159" s="15">
        <v>31.566570000000002</v>
      </c>
      <c r="H159" s="11"/>
    </row>
    <row r="160" spans="1:8" s="4" customFormat="1" ht="19.5" customHeight="1">
      <c r="A160" s="17" t="s">
        <v>884</v>
      </c>
      <c r="B160" s="17" t="s">
        <v>862</v>
      </c>
      <c r="C160" s="17"/>
      <c r="D160" s="13" t="s">
        <v>267</v>
      </c>
      <c r="E160" s="10">
        <f>E161</f>
        <v>3</v>
      </c>
      <c r="H160" s="11"/>
    </row>
    <row r="161" spans="1:8" ht="19.5" customHeight="1">
      <c r="A161" s="20" t="s">
        <v>884</v>
      </c>
      <c r="B161" s="20" t="s">
        <v>862</v>
      </c>
      <c r="C161" s="20" t="s">
        <v>858</v>
      </c>
      <c r="D161" s="14" t="s">
        <v>269</v>
      </c>
      <c r="E161" s="15">
        <v>3</v>
      </c>
      <c r="H161" s="11"/>
    </row>
    <row r="162" spans="1:8" s="4" customFormat="1" ht="19.5" customHeight="1">
      <c r="A162" s="17" t="s">
        <v>888</v>
      </c>
      <c r="B162" s="13"/>
      <c r="C162" s="13"/>
      <c r="D162" s="13" t="s">
        <v>271</v>
      </c>
      <c r="E162" s="10">
        <f>E163+E167+E173+E176+E178+E181+E185</f>
        <v>111003.11523499987</v>
      </c>
      <c r="G162" s="4">
        <v>111003</v>
      </c>
      <c r="H162" s="11">
        <f>E162-G162</f>
        <v>0.11523499987379182</v>
      </c>
    </row>
    <row r="163" spans="1:8" s="4" customFormat="1" ht="19.5" customHeight="1">
      <c r="A163" s="17" t="s">
        <v>888</v>
      </c>
      <c r="B163" s="17" t="s">
        <v>855</v>
      </c>
      <c r="C163" s="17"/>
      <c r="D163" s="13" t="s">
        <v>273</v>
      </c>
      <c r="E163" s="10">
        <f>SUM(E164:E166)</f>
        <v>7228.167108999999</v>
      </c>
      <c r="H163" s="11"/>
    </row>
    <row r="164" spans="1:8" ht="19.5" customHeight="1">
      <c r="A164" s="20" t="s">
        <v>888</v>
      </c>
      <c r="B164" s="20" t="s">
        <v>855</v>
      </c>
      <c r="C164" s="20" t="s">
        <v>855</v>
      </c>
      <c r="D164" s="14" t="s">
        <v>13</v>
      </c>
      <c r="E164" s="15">
        <v>568</v>
      </c>
      <c r="H164" s="11"/>
    </row>
    <row r="165" spans="1:8" ht="19.5" customHeight="1">
      <c r="A165" s="20" t="s">
        <v>888</v>
      </c>
      <c r="B165" s="20" t="s">
        <v>855</v>
      </c>
      <c r="C165" s="20" t="s">
        <v>856</v>
      </c>
      <c r="D165" s="14" t="s">
        <v>15</v>
      </c>
      <c r="E165" s="15">
        <v>451.29999999999995</v>
      </c>
      <c r="H165" s="11"/>
    </row>
    <row r="166" spans="1:8" ht="19.5" customHeight="1">
      <c r="A166" s="20" t="s">
        <v>888</v>
      </c>
      <c r="B166" s="20" t="s">
        <v>855</v>
      </c>
      <c r="C166" s="20" t="s">
        <v>865</v>
      </c>
      <c r="D166" s="14" t="s">
        <v>277</v>
      </c>
      <c r="E166" s="15">
        <v>6208.867108999999</v>
      </c>
      <c r="H166" s="11"/>
    </row>
    <row r="167" spans="1:8" s="4" customFormat="1" ht="19.5" customHeight="1">
      <c r="A167" s="17" t="s">
        <v>888</v>
      </c>
      <c r="B167" s="17" t="s">
        <v>856</v>
      </c>
      <c r="C167" s="17"/>
      <c r="D167" s="13" t="s">
        <v>279</v>
      </c>
      <c r="E167" s="10">
        <f>SUM(E168:E172)</f>
        <v>94384.94881999987</v>
      </c>
      <c r="H167" s="11"/>
    </row>
    <row r="168" spans="1:8" ht="19.5" customHeight="1">
      <c r="A168" s="20" t="s">
        <v>888</v>
      </c>
      <c r="B168" s="20" t="s">
        <v>856</v>
      </c>
      <c r="C168" s="20" t="s">
        <v>855</v>
      </c>
      <c r="D168" s="14" t="s">
        <v>281</v>
      </c>
      <c r="E168" s="15">
        <v>1329.6988459999998</v>
      </c>
      <c r="H168" s="11"/>
    </row>
    <row r="169" spans="1:8" ht="19.5" customHeight="1">
      <c r="A169" s="20" t="s">
        <v>888</v>
      </c>
      <c r="B169" s="20" t="s">
        <v>856</v>
      </c>
      <c r="C169" s="20" t="s">
        <v>856</v>
      </c>
      <c r="D169" s="14" t="s">
        <v>283</v>
      </c>
      <c r="E169" s="15">
        <v>42438.0973729999</v>
      </c>
      <c r="H169" s="11"/>
    </row>
    <row r="170" spans="1:8" ht="19.5" customHeight="1">
      <c r="A170" s="20" t="s">
        <v>888</v>
      </c>
      <c r="B170" s="20" t="s">
        <v>856</v>
      </c>
      <c r="C170" s="20" t="s">
        <v>864</v>
      </c>
      <c r="D170" s="14" t="s">
        <v>285</v>
      </c>
      <c r="E170" s="15">
        <v>26150.292600999972</v>
      </c>
      <c r="H170" s="11"/>
    </row>
    <row r="171" spans="1:8" ht="19.5" customHeight="1">
      <c r="A171" s="20" t="s">
        <v>888</v>
      </c>
      <c r="B171" s="20" t="s">
        <v>856</v>
      </c>
      <c r="C171" s="20" t="s">
        <v>857</v>
      </c>
      <c r="D171" s="14" t="s">
        <v>287</v>
      </c>
      <c r="E171" s="15">
        <v>21225</v>
      </c>
      <c r="H171" s="11"/>
    </row>
    <row r="172" spans="1:8" ht="19.5" customHeight="1">
      <c r="A172" s="20" t="s">
        <v>888</v>
      </c>
      <c r="B172" s="20" t="s">
        <v>856</v>
      </c>
      <c r="C172" s="20" t="s">
        <v>865</v>
      </c>
      <c r="D172" s="14" t="s">
        <v>289</v>
      </c>
      <c r="E172" s="15">
        <v>3241.86</v>
      </c>
      <c r="H172" s="11"/>
    </row>
    <row r="173" spans="1:8" s="4" customFormat="1" ht="19.5" customHeight="1">
      <c r="A173" s="17" t="s">
        <v>888</v>
      </c>
      <c r="B173" s="17" t="s">
        <v>864</v>
      </c>
      <c r="C173" s="17"/>
      <c r="D173" s="13" t="s">
        <v>291</v>
      </c>
      <c r="E173" s="10">
        <f>SUM(E174:E175)</f>
        <v>5150.496895</v>
      </c>
      <c r="H173" s="11"/>
    </row>
    <row r="174" spans="1:8" ht="19.5" customHeight="1">
      <c r="A174" s="20" t="s">
        <v>888</v>
      </c>
      <c r="B174" s="20" t="s">
        <v>864</v>
      </c>
      <c r="C174" s="20" t="s">
        <v>856</v>
      </c>
      <c r="D174" s="14" t="s">
        <v>293</v>
      </c>
      <c r="E174" s="15">
        <v>723.4708459999999</v>
      </c>
      <c r="H174" s="11"/>
    </row>
    <row r="175" spans="1:8" ht="19.5" customHeight="1">
      <c r="A175" s="20" t="s">
        <v>888</v>
      </c>
      <c r="B175" s="20" t="s">
        <v>864</v>
      </c>
      <c r="C175" s="20" t="s">
        <v>857</v>
      </c>
      <c r="D175" s="14" t="s">
        <v>295</v>
      </c>
      <c r="E175" s="15">
        <v>4427.026049</v>
      </c>
      <c r="H175" s="11"/>
    </row>
    <row r="176" spans="1:8" s="4" customFormat="1" ht="19.5" customHeight="1">
      <c r="A176" s="17" t="s">
        <v>888</v>
      </c>
      <c r="B176" s="17" t="s">
        <v>860</v>
      </c>
      <c r="C176" s="17"/>
      <c r="D176" s="13" t="s">
        <v>297</v>
      </c>
      <c r="E176" s="10">
        <f>SUM(E177)</f>
        <v>493.667477</v>
      </c>
      <c r="H176" s="11"/>
    </row>
    <row r="177" spans="1:8" ht="19.5" customHeight="1">
      <c r="A177" s="20" t="s">
        <v>888</v>
      </c>
      <c r="B177" s="20" t="s">
        <v>860</v>
      </c>
      <c r="C177" s="20" t="s">
        <v>855</v>
      </c>
      <c r="D177" s="14" t="s">
        <v>299</v>
      </c>
      <c r="E177" s="15">
        <v>493.667477</v>
      </c>
      <c r="H177" s="11"/>
    </row>
    <row r="178" spans="1:8" s="4" customFormat="1" ht="19.5" customHeight="1">
      <c r="A178" s="17" t="s">
        <v>888</v>
      </c>
      <c r="B178" s="17" t="s">
        <v>861</v>
      </c>
      <c r="C178" s="17"/>
      <c r="D178" s="13" t="s">
        <v>301</v>
      </c>
      <c r="E178" s="10">
        <f>SUM(E179:E180)</f>
        <v>795.4769449999999</v>
      </c>
      <c r="H178" s="11"/>
    </row>
    <row r="179" spans="1:8" ht="19.5" customHeight="1">
      <c r="A179" s="20" t="s">
        <v>888</v>
      </c>
      <c r="B179" s="20" t="s">
        <v>861</v>
      </c>
      <c r="C179" s="20" t="s">
        <v>855</v>
      </c>
      <c r="D179" s="14" t="s">
        <v>303</v>
      </c>
      <c r="E179" s="15">
        <v>482.4619169999999</v>
      </c>
      <c r="H179" s="11"/>
    </row>
    <row r="180" spans="1:8" ht="19.5" customHeight="1">
      <c r="A180" s="20" t="s">
        <v>888</v>
      </c>
      <c r="B180" s="20" t="s">
        <v>861</v>
      </c>
      <c r="C180" s="20" t="s">
        <v>856</v>
      </c>
      <c r="D180" s="14" t="s">
        <v>305</v>
      </c>
      <c r="E180" s="15">
        <v>313.015028</v>
      </c>
      <c r="H180" s="11"/>
    </row>
    <row r="181" spans="1:8" s="4" customFormat="1" ht="19.5" customHeight="1">
      <c r="A181" s="17" t="s">
        <v>888</v>
      </c>
      <c r="B181" s="17" t="s">
        <v>862</v>
      </c>
      <c r="C181" s="17"/>
      <c r="D181" s="13" t="s">
        <v>307</v>
      </c>
      <c r="E181" s="10">
        <f>SUM(E182:E184)</f>
        <v>2570.4908000000005</v>
      </c>
      <c r="H181" s="11"/>
    </row>
    <row r="182" spans="1:8" ht="19.5" customHeight="1">
      <c r="A182" s="20" t="s">
        <v>888</v>
      </c>
      <c r="B182" s="20" t="s">
        <v>862</v>
      </c>
      <c r="C182" s="20" t="s">
        <v>855</v>
      </c>
      <c r="D182" s="14" t="s">
        <v>309</v>
      </c>
      <c r="E182" s="15">
        <v>94</v>
      </c>
      <c r="H182" s="11"/>
    </row>
    <row r="183" spans="1:8" ht="19.5" customHeight="1">
      <c r="A183" s="20" t="s">
        <v>888</v>
      </c>
      <c r="B183" s="20" t="s">
        <v>862</v>
      </c>
      <c r="C183" s="20" t="s">
        <v>856</v>
      </c>
      <c r="D183" s="14" t="s">
        <v>311</v>
      </c>
      <c r="E183" s="15">
        <v>10.5032</v>
      </c>
      <c r="H183" s="11"/>
    </row>
    <row r="184" spans="1:8" ht="19.5" customHeight="1">
      <c r="A184" s="20" t="s">
        <v>888</v>
      </c>
      <c r="B184" s="20" t="s">
        <v>862</v>
      </c>
      <c r="C184" s="20" t="s">
        <v>865</v>
      </c>
      <c r="D184" s="14" t="s">
        <v>313</v>
      </c>
      <c r="E184" s="15">
        <v>2465.9876000000004</v>
      </c>
      <c r="H184" s="11"/>
    </row>
    <row r="185" spans="1:8" s="4" customFormat="1" ht="19.5" customHeight="1">
      <c r="A185" s="17" t="s">
        <v>888</v>
      </c>
      <c r="B185" s="17" t="s">
        <v>865</v>
      </c>
      <c r="C185" s="17"/>
      <c r="D185" s="13" t="s">
        <v>315</v>
      </c>
      <c r="E185" s="10">
        <f>E186</f>
        <v>379.867189</v>
      </c>
      <c r="H185" s="11"/>
    </row>
    <row r="186" spans="1:8" ht="19.5" customHeight="1">
      <c r="A186" s="20" t="s">
        <v>888</v>
      </c>
      <c r="B186" s="20" t="s">
        <v>865</v>
      </c>
      <c r="C186" s="20" t="s">
        <v>865</v>
      </c>
      <c r="D186" s="14" t="s">
        <v>317</v>
      </c>
      <c r="E186" s="15">
        <v>379.867189</v>
      </c>
      <c r="H186" s="11"/>
    </row>
    <row r="187" spans="1:8" s="4" customFormat="1" ht="19.5" customHeight="1">
      <c r="A187" s="17" t="s">
        <v>889</v>
      </c>
      <c r="B187" s="13"/>
      <c r="C187" s="13"/>
      <c r="D187" s="13" t="s">
        <v>319</v>
      </c>
      <c r="E187" s="10">
        <f>E188+E191+E195</f>
        <v>2805.2419999999997</v>
      </c>
      <c r="G187" s="4">
        <v>2805</v>
      </c>
      <c r="H187" s="11">
        <f>E187-G187</f>
        <v>0.24199999999973443</v>
      </c>
    </row>
    <row r="188" spans="1:8" s="4" customFormat="1" ht="19.5" customHeight="1">
      <c r="A188" s="17" t="s">
        <v>889</v>
      </c>
      <c r="B188" s="17" t="s">
        <v>855</v>
      </c>
      <c r="C188" s="17"/>
      <c r="D188" s="13" t="s">
        <v>321</v>
      </c>
      <c r="E188" s="10">
        <f>SUM(E189:E190)</f>
        <v>256.642</v>
      </c>
      <c r="H188" s="11"/>
    </row>
    <row r="189" spans="1:8" ht="19.5" customHeight="1">
      <c r="A189" s="20" t="s">
        <v>889</v>
      </c>
      <c r="B189" s="20" t="s">
        <v>855</v>
      </c>
      <c r="C189" s="20" t="s">
        <v>855</v>
      </c>
      <c r="D189" s="14" t="s">
        <v>13</v>
      </c>
      <c r="E189" s="15">
        <v>126.77774199999999</v>
      </c>
      <c r="H189" s="11"/>
    </row>
    <row r="190" spans="1:8" ht="19.5" customHeight="1">
      <c r="A190" s="20" t="s">
        <v>889</v>
      </c>
      <c r="B190" s="20" t="s">
        <v>855</v>
      </c>
      <c r="C190" s="20" t="s">
        <v>865</v>
      </c>
      <c r="D190" s="14" t="s">
        <v>324</v>
      </c>
      <c r="E190" s="15">
        <v>129.864258</v>
      </c>
      <c r="H190" s="11"/>
    </row>
    <row r="191" spans="1:8" s="4" customFormat="1" ht="19.5" customHeight="1">
      <c r="A191" s="17" t="s">
        <v>889</v>
      </c>
      <c r="B191" s="17" t="s">
        <v>857</v>
      </c>
      <c r="C191" s="17"/>
      <c r="D191" s="13" t="s">
        <v>326</v>
      </c>
      <c r="E191" s="10">
        <f>SUM(E192:E194)</f>
        <v>2471.9</v>
      </c>
      <c r="H191" s="11"/>
    </row>
    <row r="192" spans="1:8" ht="19.5" customHeight="1">
      <c r="A192" s="20" t="s">
        <v>889</v>
      </c>
      <c r="B192" s="20" t="s">
        <v>857</v>
      </c>
      <c r="C192" s="20" t="s">
        <v>856</v>
      </c>
      <c r="D192" s="14" t="s">
        <v>328</v>
      </c>
      <c r="E192" s="15">
        <v>406.9</v>
      </c>
      <c r="H192" s="11"/>
    </row>
    <row r="193" spans="1:8" ht="19.5" customHeight="1">
      <c r="A193" s="20" t="s">
        <v>889</v>
      </c>
      <c r="B193" s="20" t="s">
        <v>857</v>
      </c>
      <c r="C193" s="20" t="s">
        <v>864</v>
      </c>
      <c r="D193" s="14" t="s">
        <v>330</v>
      </c>
      <c r="E193" s="15">
        <v>15</v>
      </c>
      <c r="H193" s="11"/>
    </row>
    <row r="194" spans="1:8" ht="19.5" customHeight="1">
      <c r="A194" s="20" t="s">
        <v>889</v>
      </c>
      <c r="B194" s="20" t="s">
        <v>857</v>
      </c>
      <c r="C194" s="20" t="s">
        <v>857</v>
      </c>
      <c r="D194" s="14" t="s">
        <v>890</v>
      </c>
      <c r="E194" s="15">
        <v>2050</v>
      </c>
      <c r="H194" s="11"/>
    </row>
    <row r="195" spans="1:8" s="4" customFormat="1" ht="19.5" customHeight="1">
      <c r="A195" s="17" t="s">
        <v>889</v>
      </c>
      <c r="B195" s="17" t="s">
        <v>860</v>
      </c>
      <c r="C195" s="17"/>
      <c r="D195" s="13" t="s">
        <v>332</v>
      </c>
      <c r="E195" s="10">
        <f>SUM(E196:E197)</f>
        <v>76.69999999999999</v>
      </c>
      <c r="H195" s="11"/>
    </row>
    <row r="196" spans="1:8" ht="19.5" customHeight="1">
      <c r="A196" s="20" t="s">
        <v>889</v>
      </c>
      <c r="B196" s="20" t="s">
        <v>860</v>
      </c>
      <c r="C196" s="20" t="s">
        <v>856</v>
      </c>
      <c r="D196" s="14" t="s">
        <v>334</v>
      </c>
      <c r="E196" s="15">
        <v>71.69999999999999</v>
      </c>
      <c r="H196" s="11"/>
    </row>
    <row r="197" spans="1:8" ht="19.5" customHeight="1">
      <c r="A197" s="20" t="s">
        <v>889</v>
      </c>
      <c r="B197" s="20" t="s">
        <v>860</v>
      </c>
      <c r="C197" s="20" t="s">
        <v>864</v>
      </c>
      <c r="D197" s="14" t="s">
        <v>336</v>
      </c>
      <c r="E197" s="15">
        <v>5</v>
      </c>
      <c r="H197" s="11"/>
    </row>
    <row r="198" spans="1:8" s="4" customFormat="1" ht="19.5" customHeight="1">
      <c r="A198" s="17" t="s">
        <v>891</v>
      </c>
      <c r="B198" s="13"/>
      <c r="C198" s="13"/>
      <c r="D198" s="13" t="s">
        <v>338</v>
      </c>
      <c r="E198" s="10">
        <f>E199+E209+E212+E218</f>
        <v>5414.841876</v>
      </c>
      <c r="G198" s="4">
        <v>5415</v>
      </c>
      <c r="H198" s="11">
        <f>E198-G198</f>
        <v>-0.1581239999995887</v>
      </c>
    </row>
    <row r="199" spans="1:8" s="4" customFormat="1" ht="19.5" customHeight="1">
      <c r="A199" s="17" t="s">
        <v>891</v>
      </c>
      <c r="B199" s="17" t="s">
        <v>855</v>
      </c>
      <c r="C199" s="17"/>
      <c r="D199" s="13" t="s">
        <v>340</v>
      </c>
      <c r="E199" s="10">
        <f>SUM(E200:E208)</f>
        <v>2418.4820339999997</v>
      </c>
      <c r="H199" s="11"/>
    </row>
    <row r="200" spans="1:8" ht="19.5" customHeight="1">
      <c r="A200" s="20" t="s">
        <v>891</v>
      </c>
      <c r="B200" s="20" t="s">
        <v>855</v>
      </c>
      <c r="C200" s="20" t="s">
        <v>855</v>
      </c>
      <c r="D200" s="14" t="s">
        <v>13</v>
      </c>
      <c r="E200" s="15">
        <v>348.417376</v>
      </c>
      <c r="H200" s="11"/>
    </row>
    <row r="201" spans="1:8" ht="19.5" customHeight="1">
      <c r="A201" s="20" t="s">
        <v>891</v>
      </c>
      <c r="B201" s="20" t="s">
        <v>855</v>
      </c>
      <c r="C201" s="20" t="s">
        <v>856</v>
      </c>
      <c r="D201" s="14" t="s">
        <v>15</v>
      </c>
      <c r="E201" s="15">
        <v>418.0176</v>
      </c>
      <c r="H201" s="11"/>
    </row>
    <row r="202" spans="1:8" ht="19.5" customHeight="1">
      <c r="A202" s="20" t="s">
        <v>891</v>
      </c>
      <c r="B202" s="20" t="s">
        <v>855</v>
      </c>
      <c r="C202" s="20" t="s">
        <v>857</v>
      </c>
      <c r="D202" s="14" t="s">
        <v>344</v>
      </c>
      <c r="E202" s="15">
        <v>121</v>
      </c>
      <c r="H202" s="11"/>
    </row>
    <row r="203" spans="1:8" ht="19.5" customHeight="1">
      <c r="A203" s="20" t="s">
        <v>891</v>
      </c>
      <c r="B203" s="20" t="s">
        <v>855</v>
      </c>
      <c r="C203" s="20" t="s">
        <v>860</v>
      </c>
      <c r="D203" s="14" t="s">
        <v>346</v>
      </c>
      <c r="E203" s="15">
        <v>251</v>
      </c>
      <c r="H203" s="11"/>
    </row>
    <row r="204" spans="1:8" ht="19.5" customHeight="1">
      <c r="A204" s="20" t="s">
        <v>891</v>
      </c>
      <c r="B204" s="20" t="s">
        <v>855</v>
      </c>
      <c r="C204" s="20" t="s">
        <v>861</v>
      </c>
      <c r="D204" s="14" t="s">
        <v>348</v>
      </c>
      <c r="E204" s="15">
        <v>120</v>
      </c>
      <c r="H204" s="11"/>
    </row>
    <row r="205" spans="1:8" ht="19.5" customHeight="1">
      <c r="A205" s="20" t="s">
        <v>891</v>
      </c>
      <c r="B205" s="20" t="s">
        <v>855</v>
      </c>
      <c r="C205" s="20" t="s">
        <v>862</v>
      </c>
      <c r="D205" s="14" t="s">
        <v>350</v>
      </c>
      <c r="E205" s="15">
        <v>300</v>
      </c>
      <c r="H205" s="11"/>
    </row>
    <row r="206" spans="1:8" ht="19.5" customHeight="1">
      <c r="A206" s="20" t="s">
        <v>891</v>
      </c>
      <c r="B206" s="20" t="s">
        <v>855</v>
      </c>
      <c r="C206" s="20" t="s">
        <v>867</v>
      </c>
      <c r="D206" s="14" t="s">
        <v>352</v>
      </c>
      <c r="E206" s="15">
        <v>100</v>
      </c>
      <c r="H206" s="11"/>
    </row>
    <row r="207" spans="1:8" ht="19.5" customHeight="1">
      <c r="A207" s="20" t="s">
        <v>891</v>
      </c>
      <c r="B207" s="20" t="s">
        <v>855</v>
      </c>
      <c r="C207" s="20" t="s">
        <v>885</v>
      </c>
      <c r="D207" s="14" t="s">
        <v>354</v>
      </c>
      <c r="E207" s="15">
        <v>134.74705799999998</v>
      </c>
      <c r="H207" s="11"/>
    </row>
    <row r="208" spans="1:8" ht="19.5" customHeight="1">
      <c r="A208" s="20" t="s">
        <v>891</v>
      </c>
      <c r="B208" s="20" t="s">
        <v>855</v>
      </c>
      <c r="C208" s="20" t="s">
        <v>865</v>
      </c>
      <c r="D208" s="14" t="s">
        <v>356</v>
      </c>
      <c r="E208" s="15">
        <v>625.3</v>
      </c>
      <c r="H208" s="11"/>
    </row>
    <row r="209" spans="1:8" s="4" customFormat="1" ht="19.5" customHeight="1">
      <c r="A209" s="17" t="s">
        <v>891</v>
      </c>
      <c r="B209" s="17" t="s">
        <v>856</v>
      </c>
      <c r="C209" s="17"/>
      <c r="D209" s="13" t="s">
        <v>358</v>
      </c>
      <c r="E209" s="10">
        <f>SUM(E210:E211)</f>
        <v>302.008252</v>
      </c>
      <c r="H209" s="11"/>
    </row>
    <row r="210" spans="1:8" ht="19.5" customHeight="1">
      <c r="A210" s="20" t="s">
        <v>891</v>
      </c>
      <c r="B210" s="20" t="s">
        <v>856</v>
      </c>
      <c r="C210" s="20" t="s">
        <v>857</v>
      </c>
      <c r="D210" s="14" t="s">
        <v>360</v>
      </c>
      <c r="E210" s="15">
        <v>291.208252</v>
      </c>
      <c r="H210" s="11"/>
    </row>
    <row r="211" spans="1:8" ht="19.5" customHeight="1">
      <c r="A211" s="20" t="s">
        <v>891</v>
      </c>
      <c r="B211" s="20" t="s">
        <v>856</v>
      </c>
      <c r="C211" s="20" t="s">
        <v>858</v>
      </c>
      <c r="D211" s="14" t="s">
        <v>362</v>
      </c>
      <c r="E211" s="15">
        <v>10.8</v>
      </c>
      <c r="H211" s="11"/>
    </row>
    <row r="212" spans="1:8" s="4" customFormat="1" ht="19.5" customHeight="1">
      <c r="A212" s="17" t="s">
        <v>891</v>
      </c>
      <c r="B212" s="17" t="s">
        <v>864</v>
      </c>
      <c r="C212" s="17"/>
      <c r="D212" s="13" t="s">
        <v>364</v>
      </c>
      <c r="E212" s="10">
        <f>SUM(E213:E217)</f>
        <v>611.267256</v>
      </c>
      <c r="H212" s="11"/>
    </row>
    <row r="213" spans="1:8" ht="19.5" customHeight="1">
      <c r="A213" s="20" t="s">
        <v>891</v>
      </c>
      <c r="B213" s="20" t="s">
        <v>864</v>
      </c>
      <c r="C213" s="20" t="s">
        <v>858</v>
      </c>
      <c r="D213" s="14" t="s">
        <v>366</v>
      </c>
      <c r="E213" s="15">
        <v>54</v>
      </c>
      <c r="H213" s="11"/>
    </row>
    <row r="214" spans="1:8" ht="19.5" customHeight="1">
      <c r="A214" s="20" t="s">
        <v>891</v>
      </c>
      <c r="B214" s="20" t="s">
        <v>864</v>
      </c>
      <c r="C214" s="20" t="s">
        <v>859</v>
      </c>
      <c r="D214" s="14" t="s">
        <v>368</v>
      </c>
      <c r="E214" s="15">
        <v>108.45</v>
      </c>
      <c r="H214" s="11"/>
    </row>
    <row r="215" spans="1:8" ht="19.5" customHeight="1">
      <c r="A215" s="20" t="s">
        <v>891</v>
      </c>
      <c r="B215" s="20" t="s">
        <v>864</v>
      </c>
      <c r="C215" s="20" t="s">
        <v>860</v>
      </c>
      <c r="D215" s="14" t="s">
        <v>370</v>
      </c>
      <c r="E215" s="15">
        <v>260</v>
      </c>
      <c r="H215" s="11"/>
    </row>
    <row r="216" spans="1:8" ht="19.5" customHeight="1">
      <c r="A216" s="20" t="s">
        <v>891</v>
      </c>
      <c r="B216" s="20" t="s">
        <v>864</v>
      </c>
      <c r="C216" s="20" t="s">
        <v>861</v>
      </c>
      <c r="D216" s="14" t="s">
        <v>372</v>
      </c>
      <c r="E216" s="15">
        <v>80</v>
      </c>
      <c r="H216" s="11"/>
    </row>
    <row r="217" spans="1:8" ht="19.5" customHeight="1">
      <c r="A217" s="20" t="s">
        <v>891</v>
      </c>
      <c r="B217" s="20" t="s">
        <v>864</v>
      </c>
      <c r="C217" s="20" t="s">
        <v>865</v>
      </c>
      <c r="D217" s="14" t="s">
        <v>374</v>
      </c>
      <c r="E217" s="15">
        <v>108.81725600000001</v>
      </c>
      <c r="H217" s="11"/>
    </row>
    <row r="218" spans="1:8" s="4" customFormat="1" ht="19.5" customHeight="1">
      <c r="A218" s="17" t="s">
        <v>891</v>
      </c>
      <c r="B218" s="17" t="s">
        <v>857</v>
      </c>
      <c r="C218" s="17"/>
      <c r="D218" s="13" t="s">
        <v>376</v>
      </c>
      <c r="E218" s="10">
        <f>SUM(E219:E222)</f>
        <v>2083.084334</v>
      </c>
      <c r="H218" s="11"/>
    </row>
    <row r="219" spans="1:8" ht="19.5" customHeight="1">
      <c r="A219" s="20" t="s">
        <v>891</v>
      </c>
      <c r="B219" s="20" t="s">
        <v>857</v>
      </c>
      <c r="C219" s="20" t="s">
        <v>855</v>
      </c>
      <c r="D219" s="14" t="s">
        <v>13</v>
      </c>
      <c r="E219" s="15">
        <v>104.641984</v>
      </c>
      <c r="H219" s="11"/>
    </row>
    <row r="220" spans="1:8" ht="19.5" customHeight="1">
      <c r="A220" s="20" t="s">
        <v>891</v>
      </c>
      <c r="B220" s="20" t="s">
        <v>857</v>
      </c>
      <c r="C220" s="20" t="s">
        <v>858</v>
      </c>
      <c r="D220" s="14" t="s">
        <v>379</v>
      </c>
      <c r="E220" s="15">
        <v>921.612948</v>
      </c>
      <c r="H220" s="11"/>
    </row>
    <row r="221" spans="1:8" ht="19.5" customHeight="1">
      <c r="A221" s="20" t="s">
        <v>891</v>
      </c>
      <c r="B221" s="20" t="s">
        <v>857</v>
      </c>
      <c r="C221" s="20" t="s">
        <v>859</v>
      </c>
      <c r="D221" s="14" t="s">
        <v>381</v>
      </c>
      <c r="E221" s="15">
        <v>34.85</v>
      </c>
      <c r="H221" s="11"/>
    </row>
    <row r="222" spans="1:8" ht="19.5" customHeight="1">
      <c r="A222" s="20" t="s">
        <v>891</v>
      </c>
      <c r="B222" s="20" t="s">
        <v>857</v>
      </c>
      <c r="C222" s="20" t="s">
        <v>860</v>
      </c>
      <c r="D222" s="14" t="s">
        <v>383</v>
      </c>
      <c r="E222" s="15">
        <v>1021.979402</v>
      </c>
      <c r="H222" s="11"/>
    </row>
    <row r="223" spans="1:8" s="4" customFormat="1" ht="19.5" customHeight="1">
      <c r="A223" s="17" t="s">
        <v>892</v>
      </c>
      <c r="B223" s="13"/>
      <c r="C223" s="13"/>
      <c r="D223" s="13" t="s">
        <v>385</v>
      </c>
      <c r="E223" s="10">
        <f>E224+E235+E245+E250+E253+E260+E264+E268+E274+E276+E278+E281+E283</f>
        <v>67751.31929200001</v>
      </c>
      <c r="G223" s="4">
        <v>67751</v>
      </c>
      <c r="H223" s="11">
        <f>E223-G223</f>
        <v>0.31929200001468416</v>
      </c>
    </row>
    <row r="224" spans="1:8" s="4" customFormat="1" ht="19.5" customHeight="1">
      <c r="A224" s="17" t="s">
        <v>892</v>
      </c>
      <c r="B224" s="17" t="s">
        <v>855</v>
      </c>
      <c r="C224" s="17"/>
      <c r="D224" s="13" t="s">
        <v>387</v>
      </c>
      <c r="E224" s="10">
        <f>SUM(E225:E234)</f>
        <v>3855.3400000000006</v>
      </c>
      <c r="H224" s="11"/>
    </row>
    <row r="225" spans="1:8" ht="19.5" customHeight="1">
      <c r="A225" s="20" t="s">
        <v>892</v>
      </c>
      <c r="B225" s="20" t="s">
        <v>855</v>
      </c>
      <c r="C225" s="20" t="s">
        <v>855</v>
      </c>
      <c r="D225" s="14" t="s">
        <v>13</v>
      </c>
      <c r="E225" s="15">
        <v>1820</v>
      </c>
      <c r="H225" s="11"/>
    </row>
    <row r="226" spans="1:8" ht="19.5" customHeight="1">
      <c r="A226" s="20" t="s">
        <v>892</v>
      </c>
      <c r="B226" s="20" t="s">
        <v>855</v>
      </c>
      <c r="C226" s="20" t="s">
        <v>856</v>
      </c>
      <c r="D226" s="14" t="s">
        <v>15</v>
      </c>
      <c r="E226" s="15">
        <v>91</v>
      </c>
      <c r="H226" s="11"/>
    </row>
    <row r="227" spans="1:8" ht="19.5" customHeight="1">
      <c r="A227" s="20" t="s">
        <v>892</v>
      </c>
      <c r="B227" s="20" t="s">
        <v>855</v>
      </c>
      <c r="C227" s="20" t="s">
        <v>857</v>
      </c>
      <c r="D227" s="14" t="s">
        <v>391</v>
      </c>
      <c r="E227" s="15">
        <v>10</v>
      </c>
      <c r="H227" s="11"/>
    </row>
    <row r="228" spans="1:8" ht="19.5" customHeight="1">
      <c r="A228" s="20" t="s">
        <v>892</v>
      </c>
      <c r="B228" s="20" t="s">
        <v>855</v>
      </c>
      <c r="C228" s="20" t="s">
        <v>858</v>
      </c>
      <c r="D228" s="14" t="s">
        <v>393</v>
      </c>
      <c r="E228" s="15">
        <v>32.19</v>
      </c>
      <c r="H228" s="11"/>
    </row>
    <row r="229" spans="1:8" ht="19.5" customHeight="1">
      <c r="A229" s="20" t="s">
        <v>892</v>
      </c>
      <c r="B229" s="20" t="s">
        <v>855</v>
      </c>
      <c r="C229" s="20" t="s">
        <v>859</v>
      </c>
      <c r="D229" s="14" t="s">
        <v>395</v>
      </c>
      <c r="E229" s="15">
        <v>360</v>
      </c>
      <c r="H229" s="11"/>
    </row>
    <row r="230" spans="1:8" ht="19.5" customHeight="1">
      <c r="A230" s="20" t="s">
        <v>892</v>
      </c>
      <c r="B230" s="20" t="s">
        <v>855</v>
      </c>
      <c r="C230" s="20" t="s">
        <v>860</v>
      </c>
      <c r="D230" s="14" t="s">
        <v>397</v>
      </c>
      <c r="E230" s="15">
        <v>10.3</v>
      </c>
      <c r="H230" s="11"/>
    </row>
    <row r="231" spans="1:8" ht="19.5" customHeight="1">
      <c r="A231" s="20" t="s">
        <v>892</v>
      </c>
      <c r="B231" s="20" t="s">
        <v>855</v>
      </c>
      <c r="C231" s="20" t="s">
        <v>862</v>
      </c>
      <c r="D231" s="14" t="s">
        <v>399</v>
      </c>
      <c r="E231" s="15">
        <v>399.8</v>
      </c>
      <c r="H231" s="11"/>
    </row>
    <row r="232" spans="1:8" ht="19.5" customHeight="1">
      <c r="A232" s="20" t="s">
        <v>892</v>
      </c>
      <c r="B232" s="20" t="s">
        <v>855</v>
      </c>
      <c r="C232" s="20" t="s">
        <v>866</v>
      </c>
      <c r="D232" s="14" t="s">
        <v>401</v>
      </c>
      <c r="E232" s="15">
        <v>41.55</v>
      </c>
      <c r="H232" s="11"/>
    </row>
    <row r="233" spans="1:8" ht="19.5" customHeight="1">
      <c r="A233" s="20" t="s">
        <v>892</v>
      </c>
      <c r="B233" s="20" t="s">
        <v>855</v>
      </c>
      <c r="C233" s="20" t="s">
        <v>867</v>
      </c>
      <c r="D233" s="14" t="s">
        <v>403</v>
      </c>
      <c r="E233" s="15">
        <v>90.5</v>
      </c>
      <c r="H233" s="11"/>
    </row>
    <row r="234" spans="1:8" ht="19.5" customHeight="1">
      <c r="A234" s="20" t="s">
        <v>892</v>
      </c>
      <c r="B234" s="20" t="s">
        <v>855</v>
      </c>
      <c r="C234" s="20" t="s">
        <v>865</v>
      </c>
      <c r="D234" s="14" t="s">
        <v>405</v>
      </c>
      <c r="E234" s="15">
        <v>1000</v>
      </c>
      <c r="H234" s="11"/>
    </row>
    <row r="235" spans="1:8" s="4" customFormat="1" ht="19.5" customHeight="1">
      <c r="A235" s="17" t="s">
        <v>892</v>
      </c>
      <c r="B235" s="17" t="s">
        <v>856</v>
      </c>
      <c r="C235" s="17"/>
      <c r="D235" s="13" t="s">
        <v>407</v>
      </c>
      <c r="E235" s="10">
        <f>SUM(E236:E244)</f>
        <v>1952.023056</v>
      </c>
      <c r="H235" s="11"/>
    </row>
    <row r="236" spans="1:8" ht="19.5" customHeight="1">
      <c r="A236" s="20" t="s">
        <v>892</v>
      </c>
      <c r="B236" s="20" t="s">
        <v>856</v>
      </c>
      <c r="C236" s="20" t="s">
        <v>855</v>
      </c>
      <c r="D236" s="14" t="s">
        <v>13</v>
      </c>
      <c r="E236" s="15">
        <v>491</v>
      </c>
      <c r="H236" s="11"/>
    </row>
    <row r="237" spans="1:8" ht="19.5" customHeight="1">
      <c r="A237" s="20" t="s">
        <v>892</v>
      </c>
      <c r="B237" s="20" t="s">
        <v>856</v>
      </c>
      <c r="C237" s="20" t="s">
        <v>856</v>
      </c>
      <c r="D237" s="14" t="s">
        <v>15</v>
      </c>
      <c r="E237" s="15">
        <v>135</v>
      </c>
      <c r="H237" s="11"/>
    </row>
    <row r="238" spans="1:8" ht="19.5" customHeight="1">
      <c r="A238" s="20" t="s">
        <v>892</v>
      </c>
      <c r="B238" s="20" t="s">
        <v>856</v>
      </c>
      <c r="C238" s="20" t="s">
        <v>857</v>
      </c>
      <c r="D238" s="14" t="s">
        <v>411</v>
      </c>
      <c r="E238" s="15">
        <v>208.8</v>
      </c>
      <c r="H238" s="11"/>
    </row>
    <row r="239" spans="1:8" ht="19.5" customHeight="1">
      <c r="A239" s="20" t="s">
        <v>892</v>
      </c>
      <c r="B239" s="20" t="s">
        <v>856</v>
      </c>
      <c r="C239" s="20" t="s">
        <v>858</v>
      </c>
      <c r="D239" s="14" t="s">
        <v>413</v>
      </c>
      <c r="E239" s="15">
        <v>57.900000000000006</v>
      </c>
      <c r="H239" s="11"/>
    </row>
    <row r="240" spans="1:8" ht="19.5" customHeight="1">
      <c r="A240" s="20" t="s">
        <v>892</v>
      </c>
      <c r="B240" s="20" t="s">
        <v>856</v>
      </c>
      <c r="C240" s="20" t="s">
        <v>859</v>
      </c>
      <c r="D240" s="14" t="s">
        <v>415</v>
      </c>
      <c r="E240" s="15">
        <v>46.8</v>
      </c>
      <c r="H240" s="11"/>
    </row>
    <row r="241" spans="1:8" ht="19.5" customHeight="1">
      <c r="A241" s="20" t="s">
        <v>892</v>
      </c>
      <c r="B241" s="20" t="s">
        <v>856</v>
      </c>
      <c r="C241" s="20" t="s">
        <v>860</v>
      </c>
      <c r="D241" s="14" t="s">
        <v>417</v>
      </c>
      <c r="E241" s="15">
        <v>160</v>
      </c>
      <c r="H241" s="11"/>
    </row>
    <row r="242" spans="1:8" ht="19.5" customHeight="1">
      <c r="A242" s="20" t="s">
        <v>892</v>
      </c>
      <c r="B242" s="20" t="s">
        <v>856</v>
      </c>
      <c r="C242" s="20" t="s">
        <v>861</v>
      </c>
      <c r="D242" s="14" t="s">
        <v>419</v>
      </c>
      <c r="E242" s="15">
        <v>560</v>
      </c>
      <c r="H242" s="11"/>
    </row>
    <row r="243" spans="1:8" ht="19.5" customHeight="1">
      <c r="A243" s="20" t="s">
        <v>892</v>
      </c>
      <c r="B243" s="20" t="s">
        <v>856</v>
      </c>
      <c r="C243" s="20" t="s">
        <v>862</v>
      </c>
      <c r="D243" s="14" t="s">
        <v>421</v>
      </c>
      <c r="E243" s="15">
        <v>78</v>
      </c>
      <c r="H243" s="11"/>
    </row>
    <row r="244" spans="1:8" ht="19.5" customHeight="1">
      <c r="A244" s="20" t="s">
        <v>892</v>
      </c>
      <c r="B244" s="20" t="s">
        <v>856</v>
      </c>
      <c r="C244" s="20" t="s">
        <v>865</v>
      </c>
      <c r="D244" s="14" t="s">
        <v>423</v>
      </c>
      <c r="E244" s="15">
        <v>214.523056</v>
      </c>
      <c r="H244" s="11"/>
    </row>
    <row r="245" spans="1:8" s="4" customFormat="1" ht="19.5" customHeight="1">
      <c r="A245" s="17" t="s">
        <v>892</v>
      </c>
      <c r="B245" s="17" t="s">
        <v>858</v>
      </c>
      <c r="C245" s="17"/>
      <c r="D245" s="13" t="s">
        <v>425</v>
      </c>
      <c r="E245" s="10">
        <f>SUM(E246:E249)</f>
        <v>51917.219568000015</v>
      </c>
      <c r="H245" s="11"/>
    </row>
    <row r="246" spans="1:8" ht="19.5" customHeight="1">
      <c r="A246" s="20" t="s">
        <v>892</v>
      </c>
      <c r="B246" s="20" t="s">
        <v>858</v>
      </c>
      <c r="C246" s="20" t="s">
        <v>855</v>
      </c>
      <c r="D246" s="14" t="s">
        <v>427</v>
      </c>
      <c r="E246" s="15">
        <v>8100</v>
      </c>
      <c r="H246" s="11"/>
    </row>
    <row r="247" spans="1:8" ht="19.5" customHeight="1">
      <c r="A247" s="20" t="s">
        <v>892</v>
      </c>
      <c r="B247" s="20" t="s">
        <v>858</v>
      </c>
      <c r="C247" s="20" t="s">
        <v>856</v>
      </c>
      <c r="D247" s="14" t="s">
        <v>429</v>
      </c>
      <c r="E247" s="15">
        <v>30814.21956800001</v>
      </c>
      <c r="H247" s="11"/>
    </row>
    <row r="248" spans="1:8" ht="19.5" customHeight="1">
      <c r="A248" s="20" t="s">
        <v>892</v>
      </c>
      <c r="B248" s="20" t="s">
        <v>858</v>
      </c>
      <c r="C248" s="20" t="s">
        <v>859</v>
      </c>
      <c r="D248" s="14" t="s">
        <v>431</v>
      </c>
      <c r="E248" s="15">
        <v>12512</v>
      </c>
      <c r="H248" s="11"/>
    </row>
    <row r="249" spans="1:8" ht="19.5" customHeight="1">
      <c r="A249" s="20" t="s">
        <v>892</v>
      </c>
      <c r="B249" s="20" t="s">
        <v>858</v>
      </c>
      <c r="C249" s="20" t="s">
        <v>865</v>
      </c>
      <c r="D249" s="14" t="s">
        <v>433</v>
      </c>
      <c r="E249" s="15">
        <v>491</v>
      </c>
      <c r="H249" s="11"/>
    </row>
    <row r="250" spans="1:8" s="4" customFormat="1" ht="19.5" customHeight="1">
      <c r="A250" s="17" t="s">
        <v>892</v>
      </c>
      <c r="B250" s="17" t="s">
        <v>860</v>
      </c>
      <c r="C250" s="17"/>
      <c r="D250" s="13" t="s">
        <v>435</v>
      </c>
      <c r="E250" s="10">
        <f>SUM(E251:E252)</f>
        <v>1000</v>
      </c>
      <c r="H250" s="11"/>
    </row>
    <row r="251" spans="1:8" ht="19.5" customHeight="1">
      <c r="A251" s="20" t="s">
        <v>892</v>
      </c>
      <c r="B251" s="20" t="s">
        <v>860</v>
      </c>
      <c r="C251" s="20" t="s">
        <v>855</v>
      </c>
      <c r="D251" s="14" t="s">
        <v>437</v>
      </c>
      <c r="E251" s="15">
        <v>500</v>
      </c>
      <c r="H251" s="11"/>
    </row>
    <row r="252" spans="1:8" ht="19.5" customHeight="1">
      <c r="A252" s="20" t="s">
        <v>892</v>
      </c>
      <c r="B252" s="20" t="s">
        <v>860</v>
      </c>
      <c r="C252" s="20" t="s">
        <v>865</v>
      </c>
      <c r="D252" s="14" t="s">
        <v>439</v>
      </c>
      <c r="E252" s="15">
        <v>500</v>
      </c>
      <c r="H252" s="11"/>
    </row>
    <row r="253" spans="1:8" s="4" customFormat="1" ht="19.5" customHeight="1">
      <c r="A253" s="17" t="s">
        <v>892</v>
      </c>
      <c r="B253" s="17" t="s">
        <v>861</v>
      </c>
      <c r="C253" s="17"/>
      <c r="D253" s="13" t="s">
        <v>441</v>
      </c>
      <c r="E253" s="10">
        <f>SUM(E254:E259)</f>
        <v>2321.734571</v>
      </c>
      <c r="H253" s="11"/>
    </row>
    <row r="254" spans="1:8" ht="19.5" customHeight="1">
      <c r="A254" s="20" t="s">
        <v>892</v>
      </c>
      <c r="B254" s="20" t="s">
        <v>861</v>
      </c>
      <c r="C254" s="20" t="s">
        <v>855</v>
      </c>
      <c r="D254" s="14" t="s">
        <v>443</v>
      </c>
      <c r="E254" s="15">
        <v>30</v>
      </c>
      <c r="H254" s="11"/>
    </row>
    <row r="255" spans="1:8" ht="19.5" customHeight="1">
      <c r="A255" s="20" t="s">
        <v>892</v>
      </c>
      <c r="B255" s="20" t="s">
        <v>861</v>
      </c>
      <c r="C255" s="20" t="s">
        <v>856</v>
      </c>
      <c r="D255" s="14" t="s">
        <v>445</v>
      </c>
      <c r="E255" s="15">
        <v>420.0757</v>
      </c>
      <c r="H255" s="11"/>
    </row>
    <row r="256" spans="1:8" ht="19.5" customHeight="1">
      <c r="A256" s="20" t="s">
        <v>892</v>
      </c>
      <c r="B256" s="20" t="s">
        <v>861</v>
      </c>
      <c r="C256" s="20" t="s">
        <v>864</v>
      </c>
      <c r="D256" s="14" t="s">
        <v>447</v>
      </c>
      <c r="E256" s="15">
        <v>1077</v>
      </c>
      <c r="H256" s="11"/>
    </row>
    <row r="257" spans="1:8" ht="19.5" customHeight="1">
      <c r="A257" s="20" t="s">
        <v>892</v>
      </c>
      <c r="B257" s="20" t="s">
        <v>861</v>
      </c>
      <c r="C257" s="20" t="s">
        <v>857</v>
      </c>
      <c r="D257" s="14" t="s">
        <v>449</v>
      </c>
      <c r="E257" s="15">
        <v>131.375671</v>
      </c>
      <c r="H257" s="11"/>
    </row>
    <row r="258" spans="1:8" ht="19.5" customHeight="1">
      <c r="A258" s="20" t="s">
        <v>892</v>
      </c>
      <c r="B258" s="20" t="s">
        <v>861</v>
      </c>
      <c r="C258" s="20" t="s">
        <v>858</v>
      </c>
      <c r="D258" s="14" t="s">
        <v>451</v>
      </c>
      <c r="E258" s="15">
        <v>600</v>
      </c>
      <c r="H258" s="11"/>
    </row>
    <row r="259" spans="1:8" ht="19.5" customHeight="1">
      <c r="A259" s="20" t="s">
        <v>892</v>
      </c>
      <c r="B259" s="20" t="s">
        <v>861</v>
      </c>
      <c r="C259" s="20" t="s">
        <v>865</v>
      </c>
      <c r="D259" s="14" t="s">
        <v>453</v>
      </c>
      <c r="E259" s="15">
        <v>63.2832</v>
      </c>
      <c r="H259" s="11"/>
    </row>
    <row r="260" spans="1:8" s="4" customFormat="1" ht="19.5" customHeight="1">
      <c r="A260" s="17" t="s">
        <v>892</v>
      </c>
      <c r="B260" s="17" t="s">
        <v>862</v>
      </c>
      <c r="C260" s="17"/>
      <c r="D260" s="13" t="s">
        <v>455</v>
      </c>
      <c r="E260" s="10">
        <f>SUM(E261:E263)</f>
        <v>1377.59097</v>
      </c>
      <c r="H260" s="11"/>
    </row>
    <row r="261" spans="1:8" ht="19.5" customHeight="1">
      <c r="A261" s="20" t="s">
        <v>892</v>
      </c>
      <c r="B261" s="20" t="s">
        <v>862</v>
      </c>
      <c r="C261" s="20" t="s">
        <v>855</v>
      </c>
      <c r="D261" s="14" t="s">
        <v>457</v>
      </c>
      <c r="E261" s="15">
        <v>1300</v>
      </c>
      <c r="H261" s="11"/>
    </row>
    <row r="262" spans="1:8" ht="19.5" customHeight="1">
      <c r="A262" s="20" t="s">
        <v>892</v>
      </c>
      <c r="B262" s="20" t="s">
        <v>862</v>
      </c>
      <c r="C262" s="20" t="s">
        <v>856</v>
      </c>
      <c r="D262" s="14" t="s">
        <v>459</v>
      </c>
      <c r="E262" s="15">
        <v>6.6</v>
      </c>
      <c r="H262" s="11"/>
    </row>
    <row r="263" spans="1:8" ht="19.5" customHeight="1">
      <c r="A263" s="20" t="s">
        <v>892</v>
      </c>
      <c r="B263" s="20" t="s">
        <v>862</v>
      </c>
      <c r="C263" s="20" t="s">
        <v>864</v>
      </c>
      <c r="D263" s="14" t="s">
        <v>461</v>
      </c>
      <c r="E263" s="15">
        <v>70.99096999999999</v>
      </c>
      <c r="H263" s="11"/>
    </row>
    <row r="264" spans="1:8" s="4" customFormat="1" ht="19.5" customHeight="1">
      <c r="A264" s="17" t="s">
        <v>892</v>
      </c>
      <c r="B264" s="17" t="s">
        <v>866</v>
      </c>
      <c r="C264" s="17"/>
      <c r="D264" s="13" t="s">
        <v>463</v>
      </c>
      <c r="E264" s="10">
        <f>SUM(E265:E267)</f>
        <v>501.418303</v>
      </c>
      <c r="H264" s="11"/>
    </row>
    <row r="265" spans="1:8" ht="19.5" customHeight="1">
      <c r="A265" s="20" t="s">
        <v>892</v>
      </c>
      <c r="B265" s="20" t="s">
        <v>866</v>
      </c>
      <c r="C265" s="20" t="s">
        <v>856</v>
      </c>
      <c r="D265" s="14" t="s">
        <v>465</v>
      </c>
      <c r="E265" s="15">
        <v>200</v>
      </c>
      <c r="H265" s="11"/>
    </row>
    <row r="266" spans="1:8" ht="19.5" customHeight="1">
      <c r="A266" s="20" t="s">
        <v>892</v>
      </c>
      <c r="B266" s="20" t="s">
        <v>866</v>
      </c>
      <c r="C266" s="20" t="s">
        <v>857</v>
      </c>
      <c r="D266" s="14" t="s">
        <v>467</v>
      </c>
      <c r="E266" s="15">
        <v>270.916749</v>
      </c>
      <c r="H266" s="11"/>
    </row>
    <row r="267" spans="1:8" ht="19.5" customHeight="1">
      <c r="A267" s="20" t="s">
        <v>892</v>
      </c>
      <c r="B267" s="20" t="s">
        <v>866</v>
      </c>
      <c r="C267" s="20" t="s">
        <v>858</v>
      </c>
      <c r="D267" s="14" t="s">
        <v>469</v>
      </c>
      <c r="E267" s="15">
        <v>30.501554000000002</v>
      </c>
      <c r="H267" s="11"/>
    </row>
    <row r="268" spans="1:8" s="4" customFormat="1" ht="19.5" customHeight="1">
      <c r="A268" s="17" t="s">
        <v>892</v>
      </c>
      <c r="B268" s="17" t="s">
        <v>867</v>
      </c>
      <c r="C268" s="17"/>
      <c r="D268" s="13" t="s">
        <v>471</v>
      </c>
      <c r="E268" s="10">
        <f>SUM(E269:E273)</f>
        <v>1307.3</v>
      </c>
      <c r="H268" s="11"/>
    </row>
    <row r="269" spans="1:8" ht="19.5" customHeight="1">
      <c r="A269" s="20" t="s">
        <v>892</v>
      </c>
      <c r="B269" s="20" t="s">
        <v>867</v>
      </c>
      <c r="C269" s="20" t="s">
        <v>855</v>
      </c>
      <c r="D269" s="14" t="s">
        <v>13</v>
      </c>
      <c r="E269" s="15">
        <v>181</v>
      </c>
      <c r="H269" s="11"/>
    </row>
    <row r="270" spans="1:8" ht="19.5" customHeight="1">
      <c r="A270" s="20" t="s">
        <v>892</v>
      </c>
      <c r="B270" s="20" t="s">
        <v>867</v>
      </c>
      <c r="C270" s="20" t="s">
        <v>857</v>
      </c>
      <c r="D270" s="14" t="s">
        <v>474</v>
      </c>
      <c r="E270" s="15">
        <v>318.5</v>
      </c>
      <c r="H270" s="11"/>
    </row>
    <row r="271" spans="1:8" ht="19.5" customHeight="1">
      <c r="A271" s="20" t="s">
        <v>892</v>
      </c>
      <c r="B271" s="20" t="s">
        <v>867</v>
      </c>
      <c r="C271" s="20" t="s">
        <v>858</v>
      </c>
      <c r="D271" s="14" t="s">
        <v>476</v>
      </c>
      <c r="E271" s="15">
        <v>360</v>
      </c>
      <c r="H271" s="11"/>
    </row>
    <row r="272" spans="1:8" ht="19.5" customHeight="1">
      <c r="A272" s="20" t="s">
        <v>892</v>
      </c>
      <c r="B272" s="20" t="s">
        <v>867</v>
      </c>
      <c r="C272" s="20" t="s">
        <v>859</v>
      </c>
      <c r="D272" s="14" t="s">
        <v>478</v>
      </c>
      <c r="E272" s="15">
        <v>10</v>
      </c>
      <c r="H272" s="11"/>
    </row>
    <row r="273" spans="1:8" ht="19.5" customHeight="1">
      <c r="A273" s="20" t="s">
        <v>892</v>
      </c>
      <c r="B273" s="20" t="s">
        <v>867</v>
      </c>
      <c r="C273" s="20" t="s">
        <v>865</v>
      </c>
      <c r="D273" s="14" t="s">
        <v>480</v>
      </c>
      <c r="E273" s="15">
        <v>437.8</v>
      </c>
      <c r="H273" s="11"/>
    </row>
    <row r="274" spans="1:8" s="4" customFormat="1" ht="19.5" customHeight="1">
      <c r="A274" s="17" t="s">
        <v>892</v>
      </c>
      <c r="B274" s="17" t="s">
        <v>869</v>
      </c>
      <c r="C274" s="17"/>
      <c r="D274" s="13" t="s">
        <v>482</v>
      </c>
      <c r="E274" s="10">
        <f>SUM(E275)</f>
        <v>100</v>
      </c>
      <c r="H274" s="11"/>
    </row>
    <row r="275" spans="1:8" ht="19.5" customHeight="1">
      <c r="A275" s="20" t="s">
        <v>892</v>
      </c>
      <c r="B275" s="20" t="s">
        <v>869</v>
      </c>
      <c r="C275" s="20" t="s">
        <v>856</v>
      </c>
      <c r="D275" s="14" t="s">
        <v>484</v>
      </c>
      <c r="E275" s="15">
        <v>100</v>
      </c>
      <c r="H275" s="11"/>
    </row>
    <row r="276" spans="1:8" s="4" customFormat="1" ht="19.5" customHeight="1">
      <c r="A276" s="17" t="s">
        <v>892</v>
      </c>
      <c r="B276" s="17" t="s">
        <v>886</v>
      </c>
      <c r="C276" s="17"/>
      <c r="D276" s="13" t="s">
        <v>486</v>
      </c>
      <c r="E276" s="10">
        <f>SUM(E277)</f>
        <v>26.46779600000001</v>
      </c>
      <c r="H276" s="11"/>
    </row>
    <row r="277" spans="1:8" ht="19.5" customHeight="1">
      <c r="A277" s="20" t="s">
        <v>892</v>
      </c>
      <c r="B277" s="20" t="s">
        <v>886</v>
      </c>
      <c r="C277" s="20" t="s">
        <v>865</v>
      </c>
      <c r="D277" s="14" t="s">
        <v>488</v>
      </c>
      <c r="E277" s="15">
        <v>26.46779600000001</v>
      </c>
      <c r="H277" s="11"/>
    </row>
    <row r="278" spans="1:8" s="4" customFormat="1" ht="19.5" customHeight="1">
      <c r="A278" s="17" t="s">
        <v>892</v>
      </c>
      <c r="B278" s="17" t="s">
        <v>893</v>
      </c>
      <c r="C278" s="17"/>
      <c r="D278" s="13" t="s">
        <v>490</v>
      </c>
      <c r="E278" s="10">
        <f>SUM(E279:E280)</f>
        <v>417.12502800000004</v>
      </c>
      <c r="H278" s="11"/>
    </row>
    <row r="279" spans="1:8" ht="19.5" customHeight="1">
      <c r="A279" s="20" t="s">
        <v>892</v>
      </c>
      <c r="B279" s="20" t="s">
        <v>893</v>
      </c>
      <c r="C279" s="20" t="s">
        <v>855</v>
      </c>
      <c r="D279" s="14" t="s">
        <v>492</v>
      </c>
      <c r="E279" s="15">
        <v>285</v>
      </c>
      <c r="H279" s="11"/>
    </row>
    <row r="280" spans="1:8" ht="19.5" customHeight="1">
      <c r="A280" s="20" t="s">
        <v>892</v>
      </c>
      <c r="B280" s="20" t="s">
        <v>893</v>
      </c>
      <c r="C280" s="20" t="s">
        <v>856</v>
      </c>
      <c r="D280" s="14" t="s">
        <v>494</v>
      </c>
      <c r="E280" s="15">
        <v>132.12502800000004</v>
      </c>
      <c r="H280" s="11"/>
    </row>
    <row r="281" spans="1:8" s="4" customFormat="1" ht="19.5" customHeight="1">
      <c r="A281" s="17" t="s">
        <v>892</v>
      </c>
      <c r="B281" s="17" t="s">
        <v>873</v>
      </c>
      <c r="C281" s="17"/>
      <c r="D281" s="13" t="s">
        <v>496</v>
      </c>
      <c r="E281" s="10">
        <f>SUM(E282)</f>
        <v>1216.1</v>
      </c>
      <c r="H281" s="11"/>
    </row>
    <row r="282" spans="1:8" ht="19.5" customHeight="1">
      <c r="A282" s="20" t="s">
        <v>892</v>
      </c>
      <c r="B282" s="20" t="s">
        <v>873</v>
      </c>
      <c r="C282" s="20" t="s">
        <v>856</v>
      </c>
      <c r="D282" s="14" t="s">
        <v>498</v>
      </c>
      <c r="E282" s="15">
        <v>1216.1</v>
      </c>
      <c r="H282" s="11"/>
    </row>
    <row r="283" spans="1:8" s="4" customFormat="1" ht="19.5" customHeight="1">
      <c r="A283" s="17" t="s">
        <v>892</v>
      </c>
      <c r="B283" s="17" t="s">
        <v>865</v>
      </c>
      <c r="C283" s="17"/>
      <c r="D283" s="13" t="s">
        <v>500</v>
      </c>
      <c r="E283" s="10">
        <f>SUM(E284)</f>
        <v>1759</v>
      </c>
      <c r="H283" s="11"/>
    </row>
    <row r="284" spans="1:8" ht="19.5" customHeight="1">
      <c r="A284" s="20" t="s">
        <v>892</v>
      </c>
      <c r="B284" s="20" t="s">
        <v>865</v>
      </c>
      <c r="C284" s="20" t="s">
        <v>855</v>
      </c>
      <c r="D284" s="14" t="s">
        <v>502</v>
      </c>
      <c r="E284" s="15">
        <v>1759</v>
      </c>
      <c r="H284" s="11"/>
    </row>
    <row r="285" spans="1:8" s="4" customFormat="1" ht="19.5" customHeight="1">
      <c r="A285" s="17" t="s">
        <v>894</v>
      </c>
      <c r="B285" s="13"/>
      <c r="C285" s="13"/>
      <c r="D285" s="13" t="s">
        <v>504</v>
      </c>
      <c r="E285" s="10">
        <f>E286+E290+E294+E297+E306+E308+E311+E314+E318+E320+E322</f>
        <v>77167.854394</v>
      </c>
      <c r="G285" s="4">
        <v>77168</v>
      </c>
      <c r="H285" s="11">
        <f>E285-G285</f>
        <v>-0.1456060000055004</v>
      </c>
    </row>
    <row r="286" spans="1:8" s="4" customFormat="1" ht="19.5" customHeight="1">
      <c r="A286" s="17" t="s">
        <v>894</v>
      </c>
      <c r="B286" s="17" t="s">
        <v>855</v>
      </c>
      <c r="C286" s="17"/>
      <c r="D286" s="13" t="s">
        <v>506</v>
      </c>
      <c r="E286" s="10">
        <f>SUM(E287:E289)</f>
        <v>1178</v>
      </c>
      <c r="H286" s="11"/>
    </row>
    <row r="287" spans="1:8" ht="19.5" customHeight="1">
      <c r="A287" s="20" t="s">
        <v>894</v>
      </c>
      <c r="B287" s="20" t="s">
        <v>855</v>
      </c>
      <c r="C287" s="20" t="s">
        <v>855</v>
      </c>
      <c r="D287" s="14" t="s">
        <v>13</v>
      </c>
      <c r="E287" s="15">
        <v>674</v>
      </c>
      <c r="H287" s="11"/>
    </row>
    <row r="288" spans="1:8" ht="19.5" customHeight="1">
      <c r="A288" s="20" t="s">
        <v>894</v>
      </c>
      <c r="B288" s="20" t="s">
        <v>855</v>
      </c>
      <c r="C288" s="20" t="s">
        <v>856</v>
      </c>
      <c r="D288" s="14" t="s">
        <v>15</v>
      </c>
      <c r="E288" s="15">
        <v>384</v>
      </c>
      <c r="H288" s="11"/>
    </row>
    <row r="289" spans="1:8" ht="19.5" customHeight="1">
      <c r="A289" s="20" t="s">
        <v>894</v>
      </c>
      <c r="B289" s="20" t="s">
        <v>855</v>
      </c>
      <c r="C289" s="20" t="s">
        <v>865</v>
      </c>
      <c r="D289" s="14" t="s">
        <v>510</v>
      </c>
      <c r="E289" s="15">
        <v>120</v>
      </c>
      <c r="H289" s="11"/>
    </row>
    <row r="290" spans="1:8" s="4" customFormat="1" ht="19.5" customHeight="1">
      <c r="A290" s="17" t="s">
        <v>894</v>
      </c>
      <c r="B290" s="17" t="s">
        <v>856</v>
      </c>
      <c r="C290" s="17"/>
      <c r="D290" s="13" t="s">
        <v>512</v>
      </c>
      <c r="E290" s="10">
        <f>SUM(E291:E293)</f>
        <v>7894.467168</v>
      </c>
      <c r="H290" s="11"/>
    </row>
    <row r="291" spans="1:8" ht="19.5" customHeight="1">
      <c r="A291" s="20" t="s">
        <v>894</v>
      </c>
      <c r="B291" s="20" t="s">
        <v>856</v>
      </c>
      <c r="C291" s="20" t="s">
        <v>855</v>
      </c>
      <c r="D291" s="14" t="s">
        <v>514</v>
      </c>
      <c r="E291" s="15">
        <v>6498</v>
      </c>
      <c r="H291" s="11"/>
    </row>
    <row r="292" spans="1:8" ht="19.5" customHeight="1">
      <c r="A292" s="20" t="s">
        <v>894</v>
      </c>
      <c r="B292" s="20" t="s">
        <v>856</v>
      </c>
      <c r="C292" s="20" t="s">
        <v>856</v>
      </c>
      <c r="D292" s="14" t="s">
        <v>516</v>
      </c>
      <c r="E292" s="15">
        <v>796.467168</v>
      </c>
      <c r="H292" s="11"/>
    </row>
    <row r="293" spans="1:8" ht="19.5" customHeight="1">
      <c r="A293" s="20" t="s">
        <v>894</v>
      </c>
      <c r="B293" s="20" t="s">
        <v>856</v>
      </c>
      <c r="C293" s="20" t="s">
        <v>865</v>
      </c>
      <c r="D293" s="14" t="s">
        <v>518</v>
      </c>
      <c r="E293" s="15">
        <v>600</v>
      </c>
      <c r="H293" s="11"/>
    </row>
    <row r="294" spans="1:8" s="4" customFormat="1" ht="19.5" customHeight="1">
      <c r="A294" s="17" t="s">
        <v>894</v>
      </c>
      <c r="B294" s="17" t="s">
        <v>864</v>
      </c>
      <c r="C294" s="17"/>
      <c r="D294" s="13" t="s">
        <v>520</v>
      </c>
      <c r="E294" s="10">
        <f>SUM(E295:E296)</f>
        <v>6879</v>
      </c>
      <c r="H294" s="11"/>
    </row>
    <row r="295" spans="1:8" ht="19.5" customHeight="1">
      <c r="A295" s="20" t="s">
        <v>894</v>
      </c>
      <c r="B295" s="20" t="s">
        <v>864</v>
      </c>
      <c r="C295" s="20" t="s">
        <v>856</v>
      </c>
      <c r="D295" s="14" t="s">
        <v>522</v>
      </c>
      <c r="E295" s="15">
        <v>5234</v>
      </c>
      <c r="H295" s="11"/>
    </row>
    <row r="296" spans="1:8" ht="19.5" customHeight="1">
      <c r="A296" s="20" t="s">
        <v>894</v>
      </c>
      <c r="B296" s="20" t="s">
        <v>864</v>
      </c>
      <c r="C296" s="20" t="s">
        <v>865</v>
      </c>
      <c r="D296" s="14" t="s">
        <v>524</v>
      </c>
      <c r="E296" s="15">
        <v>1645</v>
      </c>
      <c r="H296" s="11"/>
    </row>
    <row r="297" spans="1:8" s="4" customFormat="1" ht="19.5" customHeight="1">
      <c r="A297" s="17" t="s">
        <v>894</v>
      </c>
      <c r="B297" s="17" t="s">
        <v>857</v>
      </c>
      <c r="C297" s="17"/>
      <c r="D297" s="13" t="s">
        <v>526</v>
      </c>
      <c r="E297" s="10">
        <f>SUM(E298:E305)</f>
        <v>8958.457225999999</v>
      </c>
      <c r="H297" s="11"/>
    </row>
    <row r="298" spans="1:8" ht="19.5" customHeight="1">
      <c r="A298" s="20" t="s">
        <v>894</v>
      </c>
      <c r="B298" s="20" t="s">
        <v>857</v>
      </c>
      <c r="C298" s="20" t="s">
        <v>855</v>
      </c>
      <c r="D298" s="14" t="s">
        <v>528</v>
      </c>
      <c r="E298" s="15">
        <v>1500</v>
      </c>
      <c r="H298" s="11"/>
    </row>
    <row r="299" spans="1:8" ht="19.5" customHeight="1">
      <c r="A299" s="20" t="s">
        <v>894</v>
      </c>
      <c r="B299" s="20" t="s">
        <v>857</v>
      </c>
      <c r="C299" s="20" t="s">
        <v>856</v>
      </c>
      <c r="D299" s="14" t="s">
        <v>530</v>
      </c>
      <c r="E299" s="15">
        <v>696.9398139999998</v>
      </c>
      <c r="H299" s="11"/>
    </row>
    <row r="300" spans="1:8" ht="19.5" customHeight="1">
      <c r="A300" s="20" t="s">
        <v>894</v>
      </c>
      <c r="B300" s="20" t="s">
        <v>857</v>
      </c>
      <c r="C300" s="20" t="s">
        <v>864</v>
      </c>
      <c r="D300" s="14" t="s">
        <v>532</v>
      </c>
      <c r="E300" s="15">
        <v>261.433842</v>
      </c>
      <c r="H300" s="11"/>
    </row>
    <row r="301" spans="1:8" ht="19.5" customHeight="1">
      <c r="A301" s="20" t="s">
        <v>894</v>
      </c>
      <c r="B301" s="20" t="s">
        <v>857</v>
      </c>
      <c r="C301" s="20" t="s">
        <v>859</v>
      </c>
      <c r="D301" s="14" t="s">
        <v>534</v>
      </c>
      <c r="E301" s="15">
        <v>1285.08357</v>
      </c>
      <c r="H301" s="11"/>
    </row>
    <row r="302" spans="1:8" ht="19.5" customHeight="1">
      <c r="A302" s="20" t="s">
        <v>894</v>
      </c>
      <c r="B302" s="20" t="s">
        <v>857</v>
      </c>
      <c r="C302" s="20" t="s">
        <v>861</v>
      </c>
      <c r="D302" s="14" t="s">
        <v>536</v>
      </c>
      <c r="E302" s="15">
        <v>3950</v>
      </c>
      <c r="H302" s="11"/>
    </row>
    <row r="303" spans="1:8" ht="19.5" customHeight="1">
      <c r="A303" s="20" t="s">
        <v>894</v>
      </c>
      <c r="B303" s="20" t="s">
        <v>857</v>
      </c>
      <c r="C303" s="20" t="s">
        <v>862</v>
      </c>
      <c r="D303" s="14" t="s">
        <v>538</v>
      </c>
      <c r="E303" s="15">
        <v>720</v>
      </c>
      <c r="H303" s="11"/>
    </row>
    <row r="304" spans="1:8" ht="19.5" customHeight="1">
      <c r="A304" s="20" t="s">
        <v>894</v>
      </c>
      <c r="B304" s="20" t="s">
        <v>857</v>
      </c>
      <c r="C304" s="20" t="s">
        <v>866</v>
      </c>
      <c r="D304" s="14" t="s">
        <v>540</v>
      </c>
      <c r="E304" s="15">
        <v>85</v>
      </c>
      <c r="H304" s="11"/>
    </row>
    <row r="305" spans="1:8" ht="19.5" customHeight="1">
      <c r="A305" s="20" t="s">
        <v>894</v>
      </c>
      <c r="B305" s="20" t="s">
        <v>857</v>
      </c>
      <c r="C305" s="20" t="s">
        <v>865</v>
      </c>
      <c r="D305" s="14" t="s">
        <v>542</v>
      </c>
      <c r="E305" s="15">
        <v>460</v>
      </c>
      <c r="H305" s="11"/>
    </row>
    <row r="306" spans="1:8" s="4" customFormat="1" ht="19.5" customHeight="1">
      <c r="A306" s="17" t="s">
        <v>894</v>
      </c>
      <c r="B306" s="17" t="s">
        <v>859</v>
      </c>
      <c r="C306" s="17"/>
      <c r="D306" s="13" t="s">
        <v>544</v>
      </c>
      <c r="E306" s="10">
        <f>SUM(E307)</f>
        <v>80</v>
      </c>
      <c r="H306" s="11"/>
    </row>
    <row r="307" spans="1:8" ht="19.5" customHeight="1">
      <c r="A307" s="20" t="s">
        <v>894</v>
      </c>
      <c r="B307" s="20" t="s">
        <v>859</v>
      </c>
      <c r="C307" s="20" t="s">
        <v>855</v>
      </c>
      <c r="D307" s="14" t="s">
        <v>546</v>
      </c>
      <c r="E307" s="15">
        <v>80</v>
      </c>
      <c r="H307" s="11"/>
    </row>
    <row r="308" spans="1:8" s="4" customFormat="1" ht="19.5" customHeight="1">
      <c r="A308" s="17" t="s">
        <v>894</v>
      </c>
      <c r="B308" s="17" t="s">
        <v>860</v>
      </c>
      <c r="C308" s="17"/>
      <c r="D308" s="13" t="s">
        <v>548</v>
      </c>
      <c r="E308" s="10">
        <f>SUM(E309:E310)</f>
        <v>1684.89</v>
      </c>
      <c r="H308" s="11"/>
    </row>
    <row r="309" spans="1:8" ht="19.5" customHeight="1">
      <c r="A309" s="20" t="s">
        <v>894</v>
      </c>
      <c r="B309" s="20" t="s">
        <v>860</v>
      </c>
      <c r="C309" s="20" t="s">
        <v>870</v>
      </c>
      <c r="D309" s="14" t="s">
        <v>550</v>
      </c>
      <c r="E309" s="15">
        <v>1473.19</v>
      </c>
      <c r="H309" s="11"/>
    </row>
    <row r="310" spans="1:8" ht="19.5" customHeight="1">
      <c r="A310" s="20" t="s">
        <v>894</v>
      </c>
      <c r="B310" s="20" t="s">
        <v>860</v>
      </c>
      <c r="C310" s="20" t="s">
        <v>865</v>
      </c>
      <c r="D310" s="14" t="s">
        <v>552</v>
      </c>
      <c r="E310" s="15">
        <v>211.7</v>
      </c>
      <c r="H310" s="11"/>
    </row>
    <row r="311" spans="1:8" s="4" customFormat="1" ht="19.5" customHeight="1">
      <c r="A311" s="17" t="s">
        <v>894</v>
      </c>
      <c r="B311" s="17" t="s">
        <v>866</v>
      </c>
      <c r="C311" s="17"/>
      <c r="D311" s="13" t="s">
        <v>554</v>
      </c>
      <c r="E311" s="10">
        <f>SUM(E312:E313)</f>
        <v>229.04</v>
      </c>
      <c r="H311" s="11"/>
    </row>
    <row r="312" spans="1:8" ht="19.5" customHeight="1">
      <c r="A312" s="20" t="s">
        <v>894</v>
      </c>
      <c r="B312" s="20" t="s">
        <v>866</v>
      </c>
      <c r="C312" s="20" t="s">
        <v>856</v>
      </c>
      <c r="D312" s="14" t="s">
        <v>15</v>
      </c>
      <c r="E312" s="15">
        <v>50</v>
      </c>
      <c r="H312" s="11"/>
    </row>
    <row r="313" spans="1:8" ht="19.5" customHeight="1">
      <c r="A313" s="20" t="s">
        <v>894</v>
      </c>
      <c r="B313" s="20" t="s">
        <v>866</v>
      </c>
      <c r="C313" s="20" t="s">
        <v>865</v>
      </c>
      <c r="D313" s="14" t="s">
        <v>557</v>
      </c>
      <c r="E313" s="15">
        <v>179.04</v>
      </c>
      <c r="H313" s="11"/>
    </row>
    <row r="314" spans="1:8" s="4" customFormat="1" ht="19.5" customHeight="1">
      <c r="A314" s="17" t="s">
        <v>894</v>
      </c>
      <c r="B314" s="17" t="s">
        <v>867</v>
      </c>
      <c r="C314" s="17"/>
      <c r="D314" s="13" t="s">
        <v>559</v>
      </c>
      <c r="E314" s="10">
        <f>SUM(E315:E317)</f>
        <v>15978</v>
      </c>
      <c r="H314" s="11"/>
    </row>
    <row r="315" spans="1:8" ht="19.5" customHeight="1">
      <c r="A315" s="20" t="s">
        <v>894</v>
      </c>
      <c r="B315" s="20" t="s">
        <v>867</v>
      </c>
      <c r="C315" s="20" t="s">
        <v>855</v>
      </c>
      <c r="D315" s="14" t="s">
        <v>561</v>
      </c>
      <c r="E315" s="15">
        <v>1959</v>
      </c>
      <c r="H315" s="11"/>
    </row>
    <row r="316" spans="1:8" ht="19.5" customHeight="1">
      <c r="A316" s="20" t="s">
        <v>894</v>
      </c>
      <c r="B316" s="20" t="s">
        <v>867</v>
      </c>
      <c r="C316" s="20" t="s">
        <v>856</v>
      </c>
      <c r="D316" s="14" t="s">
        <v>563</v>
      </c>
      <c r="E316" s="15">
        <v>11039</v>
      </c>
      <c r="H316" s="11"/>
    </row>
    <row r="317" spans="1:8" ht="19.5" customHeight="1">
      <c r="A317" s="20" t="s">
        <v>894</v>
      </c>
      <c r="B317" s="20" t="s">
        <v>867</v>
      </c>
      <c r="C317" s="20" t="s">
        <v>864</v>
      </c>
      <c r="D317" s="14" t="s">
        <v>565</v>
      </c>
      <c r="E317" s="15">
        <v>2980</v>
      </c>
      <c r="H317" s="11"/>
    </row>
    <row r="318" spans="1:8" s="4" customFormat="1" ht="19.5" customHeight="1">
      <c r="A318" s="17" t="s">
        <v>894</v>
      </c>
      <c r="B318" s="17" t="s">
        <v>885</v>
      </c>
      <c r="C318" s="17"/>
      <c r="D318" s="13" t="s">
        <v>567</v>
      </c>
      <c r="E318" s="10">
        <f aca="true" t="shared" si="0" ref="E318:E322">SUM(E319)</f>
        <v>2464</v>
      </c>
      <c r="H318" s="11"/>
    </row>
    <row r="319" spans="1:8" ht="19.5" customHeight="1">
      <c r="A319" s="20" t="s">
        <v>894</v>
      </c>
      <c r="B319" s="20" t="s">
        <v>885</v>
      </c>
      <c r="C319" s="20" t="s">
        <v>856</v>
      </c>
      <c r="D319" s="14" t="s">
        <v>569</v>
      </c>
      <c r="E319" s="15">
        <v>2464</v>
      </c>
      <c r="H319" s="11"/>
    </row>
    <row r="320" spans="1:8" s="4" customFormat="1" ht="19.5" customHeight="1">
      <c r="A320" s="17" t="s">
        <v>894</v>
      </c>
      <c r="B320" s="17" t="s">
        <v>868</v>
      </c>
      <c r="C320" s="17"/>
      <c r="D320" s="13" t="s">
        <v>571</v>
      </c>
      <c r="E320" s="10">
        <f t="shared" si="0"/>
        <v>3500</v>
      </c>
      <c r="H320" s="11"/>
    </row>
    <row r="321" spans="1:8" ht="19.5" customHeight="1">
      <c r="A321" s="20" t="s">
        <v>894</v>
      </c>
      <c r="B321" s="20" t="s">
        <v>868</v>
      </c>
      <c r="C321" s="20" t="s">
        <v>855</v>
      </c>
      <c r="D321" s="14" t="s">
        <v>573</v>
      </c>
      <c r="E321" s="15">
        <v>3500</v>
      </c>
      <c r="H321" s="11"/>
    </row>
    <row r="322" spans="1:8" s="4" customFormat="1" ht="19.5" customHeight="1">
      <c r="A322" s="17" t="s">
        <v>894</v>
      </c>
      <c r="B322" s="17" t="s">
        <v>865</v>
      </c>
      <c r="C322" s="17"/>
      <c r="D322" s="13" t="s">
        <v>575</v>
      </c>
      <c r="E322" s="10">
        <f t="shared" si="0"/>
        <v>28322</v>
      </c>
      <c r="H322" s="11"/>
    </row>
    <row r="323" spans="1:8" ht="19.5" customHeight="1">
      <c r="A323" s="20" t="s">
        <v>894</v>
      </c>
      <c r="B323" s="20" t="s">
        <v>865</v>
      </c>
      <c r="C323" s="20" t="s">
        <v>855</v>
      </c>
      <c r="D323" s="14" t="s">
        <v>577</v>
      </c>
      <c r="E323" s="15">
        <f>25722+2600</f>
        <v>28322</v>
      </c>
      <c r="H323" s="11"/>
    </row>
    <row r="324" spans="1:8" s="4" customFormat="1" ht="19.5" customHeight="1">
      <c r="A324" s="17" t="s">
        <v>895</v>
      </c>
      <c r="B324" s="13"/>
      <c r="C324" s="13"/>
      <c r="D324" s="13" t="s">
        <v>579</v>
      </c>
      <c r="E324" s="10">
        <f>E325+E328+E330+E333+E335+E337+E339</f>
        <v>4227.969179000001</v>
      </c>
      <c r="G324" s="4">
        <v>4228</v>
      </c>
      <c r="H324" s="11">
        <f>E324-G324</f>
        <v>-0.03082099999937782</v>
      </c>
    </row>
    <row r="325" spans="1:8" s="4" customFormat="1" ht="19.5" customHeight="1">
      <c r="A325" s="17" t="s">
        <v>895</v>
      </c>
      <c r="B325" s="17" t="s">
        <v>855</v>
      </c>
      <c r="C325" s="17"/>
      <c r="D325" s="13" t="s">
        <v>581</v>
      </c>
      <c r="E325" s="10">
        <f>SUM(E326:E327)</f>
        <v>813.74</v>
      </c>
      <c r="H325" s="11"/>
    </row>
    <row r="326" spans="1:8" ht="19.5" customHeight="1">
      <c r="A326" s="20" t="s">
        <v>895</v>
      </c>
      <c r="B326" s="20" t="s">
        <v>855</v>
      </c>
      <c r="C326" s="20" t="s">
        <v>855</v>
      </c>
      <c r="D326" s="14" t="s">
        <v>13</v>
      </c>
      <c r="E326" s="15">
        <v>517</v>
      </c>
      <c r="H326" s="11"/>
    </row>
    <row r="327" spans="1:8" ht="19.5" customHeight="1">
      <c r="A327" s="20" t="s">
        <v>895</v>
      </c>
      <c r="B327" s="20" t="s">
        <v>855</v>
      </c>
      <c r="C327" s="20" t="s">
        <v>856</v>
      </c>
      <c r="D327" s="14" t="s">
        <v>15</v>
      </c>
      <c r="E327" s="15">
        <v>296.74</v>
      </c>
      <c r="H327" s="11"/>
    </row>
    <row r="328" spans="1:8" s="4" customFormat="1" ht="19.5" customHeight="1">
      <c r="A328" s="17" t="s">
        <v>895</v>
      </c>
      <c r="B328" s="17" t="s">
        <v>856</v>
      </c>
      <c r="C328" s="17"/>
      <c r="D328" s="13" t="s">
        <v>585</v>
      </c>
      <c r="E328" s="10">
        <f>SUM(E329)</f>
        <v>312.2820980000001</v>
      </c>
      <c r="H328" s="11"/>
    </row>
    <row r="329" spans="1:8" ht="19.5" customHeight="1">
      <c r="A329" s="20" t="s">
        <v>895</v>
      </c>
      <c r="B329" s="20" t="s">
        <v>856</v>
      </c>
      <c r="C329" s="20" t="s">
        <v>865</v>
      </c>
      <c r="D329" s="14" t="s">
        <v>587</v>
      </c>
      <c r="E329" s="15">
        <v>312.2820980000001</v>
      </c>
      <c r="H329" s="11"/>
    </row>
    <row r="330" spans="1:8" s="4" customFormat="1" ht="19.5" customHeight="1">
      <c r="A330" s="17" t="s">
        <v>895</v>
      </c>
      <c r="B330" s="17" t="s">
        <v>864</v>
      </c>
      <c r="C330" s="17"/>
      <c r="D330" s="13" t="s">
        <v>589</v>
      </c>
      <c r="E330" s="10">
        <f>SUM(E331:E332)</f>
        <v>1070</v>
      </c>
      <c r="H330" s="11"/>
    </row>
    <row r="331" spans="1:8" ht="19.5" customHeight="1">
      <c r="A331" s="20" t="s">
        <v>895</v>
      </c>
      <c r="B331" s="20" t="s">
        <v>864</v>
      </c>
      <c r="C331" s="20" t="s">
        <v>860</v>
      </c>
      <c r="D331" s="14" t="s">
        <v>591</v>
      </c>
      <c r="E331" s="15">
        <v>1016</v>
      </c>
      <c r="H331" s="11"/>
    </row>
    <row r="332" spans="1:8" ht="19.5" customHeight="1">
      <c r="A332" s="20" t="s">
        <v>895</v>
      </c>
      <c r="B332" s="20" t="s">
        <v>864</v>
      </c>
      <c r="C332" s="20" t="s">
        <v>865</v>
      </c>
      <c r="D332" s="14" t="s">
        <v>593</v>
      </c>
      <c r="E332" s="15">
        <v>54</v>
      </c>
      <c r="H332" s="11"/>
    </row>
    <row r="333" spans="1:8" s="4" customFormat="1" ht="19.5" customHeight="1">
      <c r="A333" s="17" t="s">
        <v>895</v>
      </c>
      <c r="B333" s="17" t="s">
        <v>857</v>
      </c>
      <c r="C333" s="17"/>
      <c r="D333" s="13" t="s">
        <v>595</v>
      </c>
      <c r="E333" s="10">
        <f aca="true" t="shared" si="1" ref="E333:E337">SUM(E334)</f>
        <v>971.851473</v>
      </c>
      <c r="H333" s="11"/>
    </row>
    <row r="334" spans="1:8" ht="19.5" customHeight="1">
      <c r="A334" s="20" t="s">
        <v>895</v>
      </c>
      <c r="B334" s="20" t="s">
        <v>857</v>
      </c>
      <c r="C334" s="20" t="s">
        <v>856</v>
      </c>
      <c r="D334" s="14" t="s">
        <v>597</v>
      </c>
      <c r="E334" s="15">
        <v>971.851473</v>
      </c>
      <c r="H334" s="11"/>
    </row>
    <row r="335" spans="1:8" s="4" customFormat="1" ht="19.5" customHeight="1">
      <c r="A335" s="17" t="s">
        <v>895</v>
      </c>
      <c r="B335" s="17" t="s">
        <v>859</v>
      </c>
      <c r="C335" s="17"/>
      <c r="D335" s="13" t="s">
        <v>599</v>
      </c>
      <c r="E335" s="10">
        <f t="shared" si="1"/>
        <v>89.1626</v>
      </c>
      <c r="H335" s="11"/>
    </row>
    <row r="336" spans="1:8" ht="19.5" customHeight="1">
      <c r="A336" s="20" t="s">
        <v>895</v>
      </c>
      <c r="B336" s="20" t="s">
        <v>859</v>
      </c>
      <c r="C336" s="20" t="s">
        <v>865</v>
      </c>
      <c r="D336" s="14" t="s">
        <v>601</v>
      </c>
      <c r="E336" s="15">
        <v>89.1626</v>
      </c>
      <c r="H336" s="11"/>
    </row>
    <row r="337" spans="1:8" s="4" customFormat="1" ht="19.5" customHeight="1">
      <c r="A337" s="17" t="s">
        <v>895</v>
      </c>
      <c r="B337" s="17" t="s">
        <v>867</v>
      </c>
      <c r="C337" s="17"/>
      <c r="D337" s="13" t="s">
        <v>603</v>
      </c>
      <c r="E337" s="10">
        <f t="shared" si="1"/>
        <v>945</v>
      </c>
      <c r="H337" s="11"/>
    </row>
    <row r="338" spans="1:8" ht="19.5" customHeight="1">
      <c r="A338" s="20" t="s">
        <v>895</v>
      </c>
      <c r="B338" s="20" t="s">
        <v>867</v>
      </c>
      <c r="C338" s="20" t="s">
        <v>864</v>
      </c>
      <c r="D338" s="14" t="s">
        <v>605</v>
      </c>
      <c r="E338" s="15">
        <v>945</v>
      </c>
      <c r="H338" s="11"/>
    </row>
    <row r="339" spans="1:8" s="4" customFormat="1" ht="19.5" customHeight="1">
      <c r="A339" s="17" t="s">
        <v>895</v>
      </c>
      <c r="B339" s="17" t="s">
        <v>896</v>
      </c>
      <c r="C339" s="17"/>
      <c r="D339" s="13" t="s">
        <v>607</v>
      </c>
      <c r="E339" s="10">
        <f>SUM(E340)</f>
        <v>25.933008000000005</v>
      </c>
      <c r="H339" s="11"/>
    </row>
    <row r="340" spans="1:8" ht="19.5" customHeight="1">
      <c r="A340" s="20" t="s">
        <v>895</v>
      </c>
      <c r="B340" s="20" t="s">
        <v>896</v>
      </c>
      <c r="C340" s="20" t="s">
        <v>865</v>
      </c>
      <c r="D340" s="14" t="s">
        <v>609</v>
      </c>
      <c r="E340" s="15">
        <v>25.933008000000005</v>
      </c>
      <c r="H340" s="11"/>
    </row>
    <row r="341" spans="1:8" s="4" customFormat="1" ht="19.5" customHeight="1">
      <c r="A341" s="17" t="s">
        <v>897</v>
      </c>
      <c r="B341" s="13"/>
      <c r="C341" s="13"/>
      <c r="D341" s="13" t="s">
        <v>611</v>
      </c>
      <c r="E341" s="10">
        <f>E342+E348+E350+E353+E355</f>
        <v>38368.202679</v>
      </c>
      <c r="G341" s="4">
        <v>38368</v>
      </c>
      <c r="H341" s="11">
        <f>E341-G341</f>
        <v>0.20267900000180816</v>
      </c>
    </row>
    <row r="342" spans="1:8" s="4" customFormat="1" ht="19.5" customHeight="1">
      <c r="A342" s="17" t="s">
        <v>897</v>
      </c>
      <c r="B342" s="17" t="s">
        <v>855</v>
      </c>
      <c r="C342" s="17"/>
      <c r="D342" s="13" t="s">
        <v>613</v>
      </c>
      <c r="E342" s="10">
        <f>SUM(E343:E347)</f>
        <v>7005.946606000001</v>
      </c>
      <c r="H342" s="11"/>
    </row>
    <row r="343" spans="1:8" ht="19.5" customHeight="1">
      <c r="A343" s="20" t="s">
        <v>897</v>
      </c>
      <c r="B343" s="20" t="s">
        <v>855</v>
      </c>
      <c r="C343" s="20" t="s">
        <v>855</v>
      </c>
      <c r="D343" s="14" t="s">
        <v>13</v>
      </c>
      <c r="E343" s="15">
        <v>2048.0788110000003</v>
      </c>
      <c r="H343" s="11"/>
    </row>
    <row r="344" spans="1:8" ht="19.5" customHeight="1">
      <c r="A344" s="20" t="s">
        <v>897</v>
      </c>
      <c r="B344" s="20" t="s">
        <v>855</v>
      </c>
      <c r="C344" s="20" t="s">
        <v>856</v>
      </c>
      <c r="D344" s="14" t="s">
        <v>15</v>
      </c>
      <c r="E344" s="15">
        <v>735</v>
      </c>
      <c r="H344" s="11"/>
    </row>
    <row r="345" spans="1:8" ht="19.5" customHeight="1">
      <c r="A345" s="20" t="s">
        <v>897</v>
      </c>
      <c r="B345" s="20" t="s">
        <v>855</v>
      </c>
      <c r="C345" s="20" t="s">
        <v>857</v>
      </c>
      <c r="D345" s="14" t="s">
        <v>617</v>
      </c>
      <c r="E345" s="15">
        <v>1882.174668</v>
      </c>
      <c r="H345" s="11"/>
    </row>
    <row r="346" spans="1:8" ht="19.5" customHeight="1">
      <c r="A346" s="20" t="s">
        <v>897</v>
      </c>
      <c r="B346" s="20" t="s">
        <v>855</v>
      </c>
      <c r="C346" s="20" t="s">
        <v>859</v>
      </c>
      <c r="D346" s="14" t="s">
        <v>619</v>
      </c>
      <c r="E346" s="15">
        <v>514.13175</v>
      </c>
      <c r="H346" s="11"/>
    </row>
    <row r="347" spans="1:8" ht="19.5" customHeight="1">
      <c r="A347" s="20" t="s">
        <v>897</v>
      </c>
      <c r="B347" s="20" t="s">
        <v>855</v>
      </c>
      <c r="C347" s="20" t="s">
        <v>865</v>
      </c>
      <c r="D347" s="14" t="s">
        <v>621</v>
      </c>
      <c r="E347" s="15">
        <v>1826.5613770000002</v>
      </c>
      <c r="H347" s="11"/>
    </row>
    <row r="348" spans="1:8" s="4" customFormat="1" ht="19.5" customHeight="1">
      <c r="A348" s="17" t="s">
        <v>897</v>
      </c>
      <c r="B348" s="17" t="s">
        <v>856</v>
      </c>
      <c r="C348" s="17"/>
      <c r="D348" s="13" t="s">
        <v>623</v>
      </c>
      <c r="E348" s="10">
        <f>SUM(E349)</f>
        <v>640</v>
      </c>
      <c r="H348" s="11"/>
    </row>
    <row r="349" spans="1:8" ht="19.5" customHeight="1">
      <c r="A349" s="20" t="s">
        <v>897</v>
      </c>
      <c r="B349" s="20" t="s">
        <v>856</v>
      </c>
      <c r="C349" s="20" t="s">
        <v>855</v>
      </c>
      <c r="D349" s="14" t="s">
        <v>625</v>
      </c>
      <c r="E349" s="15">
        <v>640</v>
      </c>
      <c r="H349" s="11"/>
    </row>
    <row r="350" spans="1:8" s="4" customFormat="1" ht="19.5" customHeight="1">
      <c r="A350" s="17" t="s">
        <v>897</v>
      </c>
      <c r="B350" s="17" t="s">
        <v>864</v>
      </c>
      <c r="C350" s="17"/>
      <c r="D350" s="13" t="s">
        <v>627</v>
      </c>
      <c r="E350" s="10">
        <f>SUM(E351:E352)</f>
        <v>9614</v>
      </c>
      <c r="H350" s="11"/>
    </row>
    <row r="351" spans="1:8" ht="19.5" customHeight="1">
      <c r="A351" s="20" t="s">
        <v>897</v>
      </c>
      <c r="B351" s="20" t="s">
        <v>864</v>
      </c>
      <c r="C351" s="20" t="s">
        <v>864</v>
      </c>
      <c r="D351" s="14" t="s">
        <v>629</v>
      </c>
      <c r="E351" s="15">
        <v>100</v>
      </c>
      <c r="H351" s="11"/>
    </row>
    <row r="352" spans="1:8" ht="19.5" customHeight="1">
      <c r="A352" s="20" t="s">
        <v>897</v>
      </c>
      <c r="B352" s="20" t="s">
        <v>864</v>
      </c>
      <c r="C352" s="20" t="s">
        <v>865</v>
      </c>
      <c r="D352" s="14" t="s">
        <v>631</v>
      </c>
      <c r="E352" s="15">
        <v>9514</v>
      </c>
      <c r="H352" s="11"/>
    </row>
    <row r="353" spans="1:8" s="4" customFormat="1" ht="19.5" customHeight="1">
      <c r="A353" s="17" t="s">
        <v>897</v>
      </c>
      <c r="B353" s="17" t="s">
        <v>858</v>
      </c>
      <c r="C353" s="17"/>
      <c r="D353" s="13" t="s">
        <v>633</v>
      </c>
      <c r="E353" s="10">
        <f>SUM(E354)</f>
        <v>6010.256073</v>
      </c>
      <c r="H353" s="11"/>
    </row>
    <row r="354" spans="1:8" ht="19.5" customHeight="1">
      <c r="A354" s="20" t="s">
        <v>897</v>
      </c>
      <c r="B354" s="20" t="s">
        <v>858</v>
      </c>
      <c r="C354" s="20" t="s">
        <v>855</v>
      </c>
      <c r="D354" s="14" t="s">
        <v>635</v>
      </c>
      <c r="E354" s="15">
        <v>6010.256073</v>
      </c>
      <c r="H354" s="11"/>
    </row>
    <row r="355" spans="1:8" s="4" customFormat="1" ht="19.5" customHeight="1">
      <c r="A355" s="17" t="s">
        <v>897</v>
      </c>
      <c r="B355" s="17" t="s">
        <v>865</v>
      </c>
      <c r="C355" s="17"/>
      <c r="D355" s="13" t="s">
        <v>637</v>
      </c>
      <c r="E355" s="10">
        <f>SUM(E356)</f>
        <v>15098</v>
      </c>
      <c r="H355" s="11"/>
    </row>
    <row r="356" spans="1:8" ht="19.5" customHeight="1">
      <c r="A356" s="20" t="s">
        <v>897</v>
      </c>
      <c r="B356" s="20" t="s">
        <v>865</v>
      </c>
      <c r="C356" s="20" t="s">
        <v>865</v>
      </c>
      <c r="D356" s="14" t="s">
        <v>639</v>
      </c>
      <c r="E356" s="15">
        <v>15098</v>
      </c>
      <c r="H356" s="11"/>
    </row>
    <row r="357" spans="1:8" s="4" customFormat="1" ht="19.5" customHeight="1">
      <c r="A357" s="17" t="s">
        <v>898</v>
      </c>
      <c r="B357" s="13"/>
      <c r="C357" s="13"/>
      <c r="D357" s="13" t="s">
        <v>641</v>
      </c>
      <c r="E357" s="10">
        <f>E358+E372+E385+E400+E405+E409+E411</f>
        <v>51413.603132000004</v>
      </c>
      <c r="G357" s="4">
        <v>51414</v>
      </c>
      <c r="H357" s="11">
        <f>E357-G357</f>
        <v>-0.39686799999617506</v>
      </c>
    </row>
    <row r="358" spans="1:8" s="4" customFormat="1" ht="19.5" customHeight="1">
      <c r="A358" s="17" t="s">
        <v>898</v>
      </c>
      <c r="B358" s="17" t="s">
        <v>855</v>
      </c>
      <c r="C358" s="17"/>
      <c r="D358" s="13" t="s">
        <v>643</v>
      </c>
      <c r="E358" s="10">
        <f>SUM(E359:E371)</f>
        <v>18200.7</v>
      </c>
      <c r="H358" s="11"/>
    </row>
    <row r="359" spans="1:8" ht="19.5" customHeight="1">
      <c r="A359" s="20" t="s">
        <v>898</v>
      </c>
      <c r="B359" s="20" t="s">
        <v>855</v>
      </c>
      <c r="C359" s="20" t="s">
        <v>855</v>
      </c>
      <c r="D359" s="14" t="s">
        <v>13</v>
      </c>
      <c r="E359" s="15">
        <v>838</v>
      </c>
      <c r="H359" s="11"/>
    </row>
    <row r="360" spans="1:8" ht="19.5" customHeight="1">
      <c r="A360" s="20" t="s">
        <v>898</v>
      </c>
      <c r="B360" s="20" t="s">
        <v>855</v>
      </c>
      <c r="C360" s="20" t="s">
        <v>856</v>
      </c>
      <c r="D360" s="14" t="s">
        <v>15</v>
      </c>
      <c r="E360" s="15">
        <v>340</v>
      </c>
      <c r="H360" s="11"/>
    </row>
    <row r="361" spans="1:8" ht="19.5" customHeight="1">
      <c r="A361" s="20" t="s">
        <v>898</v>
      </c>
      <c r="B361" s="20" t="s">
        <v>855</v>
      </c>
      <c r="C361" s="20" t="s">
        <v>857</v>
      </c>
      <c r="D361" s="14" t="s">
        <v>29</v>
      </c>
      <c r="E361" s="15">
        <v>3942</v>
      </c>
      <c r="H361" s="11"/>
    </row>
    <row r="362" spans="1:8" ht="19.5" customHeight="1">
      <c r="A362" s="20" t="s">
        <v>898</v>
      </c>
      <c r="B362" s="20" t="s">
        <v>855</v>
      </c>
      <c r="C362" s="20" t="s">
        <v>859</v>
      </c>
      <c r="D362" s="14" t="s">
        <v>648</v>
      </c>
      <c r="E362" s="15">
        <v>200</v>
      </c>
      <c r="H362" s="11"/>
    </row>
    <row r="363" spans="1:8" ht="19.5" customHeight="1">
      <c r="A363" s="20" t="s">
        <v>898</v>
      </c>
      <c r="B363" s="20" t="s">
        <v>855</v>
      </c>
      <c r="C363" s="20" t="s">
        <v>861</v>
      </c>
      <c r="D363" s="14" t="s">
        <v>650</v>
      </c>
      <c r="E363" s="15">
        <v>2167.9</v>
      </c>
      <c r="H363" s="11"/>
    </row>
    <row r="364" spans="1:8" ht="19.5" customHeight="1">
      <c r="A364" s="20" t="s">
        <v>898</v>
      </c>
      <c r="B364" s="20" t="s">
        <v>855</v>
      </c>
      <c r="C364" s="20" t="s">
        <v>862</v>
      </c>
      <c r="D364" s="14" t="s">
        <v>652</v>
      </c>
      <c r="E364" s="15">
        <v>100</v>
      </c>
      <c r="H364" s="11"/>
    </row>
    <row r="365" spans="1:8" ht="19.5" customHeight="1">
      <c r="A365" s="20" t="s">
        <v>898</v>
      </c>
      <c r="B365" s="20" t="s">
        <v>855</v>
      </c>
      <c r="C365" s="20" t="s">
        <v>866</v>
      </c>
      <c r="D365" s="14" t="s">
        <v>654</v>
      </c>
      <c r="E365" s="15">
        <v>160</v>
      </c>
      <c r="H365" s="11"/>
    </row>
    <row r="366" spans="1:8" ht="19.5" customHeight="1">
      <c r="A366" s="20" t="s">
        <v>898</v>
      </c>
      <c r="B366" s="20" t="s">
        <v>855</v>
      </c>
      <c r="C366" s="20" t="s">
        <v>867</v>
      </c>
      <c r="D366" s="14" t="s">
        <v>656</v>
      </c>
      <c r="E366" s="15">
        <v>20</v>
      </c>
      <c r="H366" s="11"/>
    </row>
    <row r="367" spans="1:8" ht="19.5" customHeight="1">
      <c r="A367" s="20" t="s">
        <v>898</v>
      </c>
      <c r="B367" s="20" t="s">
        <v>855</v>
      </c>
      <c r="C367" s="20" t="s">
        <v>899</v>
      </c>
      <c r="D367" s="14" t="s">
        <v>658</v>
      </c>
      <c r="E367" s="15">
        <v>8342</v>
      </c>
      <c r="H367" s="11"/>
    </row>
    <row r="368" spans="1:8" ht="19.5" customHeight="1">
      <c r="A368" s="20" t="s">
        <v>898</v>
      </c>
      <c r="B368" s="20" t="s">
        <v>855</v>
      </c>
      <c r="C368" s="20" t="s">
        <v>872</v>
      </c>
      <c r="D368" s="14" t="s">
        <v>660</v>
      </c>
      <c r="E368" s="15">
        <v>1816</v>
      </c>
      <c r="H368" s="11"/>
    </row>
    <row r="369" spans="1:8" ht="19.5" customHeight="1">
      <c r="A369" s="20" t="s">
        <v>898</v>
      </c>
      <c r="B369" s="20" t="s">
        <v>855</v>
      </c>
      <c r="C369" s="20" t="s">
        <v>873</v>
      </c>
      <c r="D369" s="14" t="s">
        <v>662</v>
      </c>
      <c r="E369" s="15">
        <v>40</v>
      </c>
      <c r="H369" s="11"/>
    </row>
    <row r="370" spans="1:8" ht="19.5" customHeight="1">
      <c r="A370" s="20" t="s">
        <v>898</v>
      </c>
      <c r="B370" s="20" t="s">
        <v>855</v>
      </c>
      <c r="C370" s="20" t="s">
        <v>900</v>
      </c>
      <c r="D370" s="14" t="s">
        <v>664</v>
      </c>
      <c r="E370" s="15">
        <v>49</v>
      </c>
      <c r="H370" s="11"/>
    </row>
    <row r="371" spans="1:8" ht="19.5" customHeight="1">
      <c r="A371" s="20" t="s">
        <v>898</v>
      </c>
      <c r="B371" s="20" t="s">
        <v>855</v>
      </c>
      <c r="C371" s="20" t="s">
        <v>865</v>
      </c>
      <c r="D371" s="14" t="s">
        <v>666</v>
      </c>
      <c r="E371" s="15">
        <v>185.8</v>
      </c>
      <c r="H371" s="11"/>
    </row>
    <row r="372" spans="1:8" s="4" customFormat="1" ht="19.5" customHeight="1">
      <c r="A372" s="17" t="s">
        <v>898</v>
      </c>
      <c r="B372" s="17" t="s">
        <v>856</v>
      </c>
      <c r="C372" s="17"/>
      <c r="D372" s="13" t="s">
        <v>668</v>
      </c>
      <c r="E372" s="10">
        <f>SUM(E373:E384)</f>
        <v>4119.152398</v>
      </c>
      <c r="H372" s="11"/>
    </row>
    <row r="373" spans="1:8" ht="19.5" customHeight="1">
      <c r="A373" s="20" t="s">
        <v>898</v>
      </c>
      <c r="B373" s="20" t="s">
        <v>856</v>
      </c>
      <c r="C373" s="20" t="s">
        <v>855</v>
      </c>
      <c r="D373" s="14" t="s">
        <v>13</v>
      </c>
      <c r="E373" s="15">
        <v>323</v>
      </c>
      <c r="H373" s="11"/>
    </row>
    <row r="374" spans="1:8" ht="19.5" customHeight="1">
      <c r="A374" s="20" t="s">
        <v>898</v>
      </c>
      <c r="B374" s="20" t="s">
        <v>856</v>
      </c>
      <c r="C374" s="20" t="s">
        <v>856</v>
      </c>
      <c r="D374" s="14" t="s">
        <v>15</v>
      </c>
      <c r="E374" s="15">
        <v>160</v>
      </c>
      <c r="H374" s="11"/>
    </row>
    <row r="375" spans="1:8" ht="19.5" customHeight="1">
      <c r="A375" s="20" t="s">
        <v>898</v>
      </c>
      <c r="B375" s="20" t="s">
        <v>856</v>
      </c>
      <c r="C375" s="20" t="s">
        <v>857</v>
      </c>
      <c r="D375" s="14" t="s">
        <v>672</v>
      </c>
      <c r="E375" s="15">
        <v>613</v>
      </c>
      <c r="H375" s="11"/>
    </row>
    <row r="376" spans="1:8" ht="19.5" customHeight="1">
      <c r="A376" s="20" t="s">
        <v>898</v>
      </c>
      <c r="B376" s="20" t="s">
        <v>856</v>
      </c>
      <c r="C376" s="20" t="s">
        <v>858</v>
      </c>
      <c r="D376" s="14" t="s">
        <v>674</v>
      </c>
      <c r="E376" s="15">
        <v>671</v>
      </c>
      <c r="H376" s="11"/>
    </row>
    <row r="377" spans="1:8" ht="19.5" customHeight="1">
      <c r="A377" s="20" t="s">
        <v>898</v>
      </c>
      <c r="B377" s="20" t="s">
        <v>856</v>
      </c>
      <c r="C377" s="20" t="s">
        <v>859</v>
      </c>
      <c r="D377" s="14" t="s">
        <v>676</v>
      </c>
      <c r="E377" s="15">
        <v>200</v>
      </c>
      <c r="H377" s="11"/>
    </row>
    <row r="378" spans="1:8" ht="19.5" customHeight="1">
      <c r="A378" s="20" t="s">
        <v>898</v>
      </c>
      <c r="B378" s="20" t="s">
        <v>856</v>
      </c>
      <c r="C378" s="20" t="s">
        <v>860</v>
      </c>
      <c r="D378" s="14" t="s">
        <v>678</v>
      </c>
      <c r="E378" s="15">
        <v>300</v>
      </c>
      <c r="H378" s="11"/>
    </row>
    <row r="379" spans="1:8" ht="19.5" customHeight="1">
      <c r="A379" s="20" t="s">
        <v>898</v>
      </c>
      <c r="B379" s="20" t="s">
        <v>856</v>
      </c>
      <c r="C379" s="20" t="s">
        <v>866</v>
      </c>
      <c r="D379" s="14" t="s">
        <v>680</v>
      </c>
      <c r="E379" s="15">
        <v>10</v>
      </c>
      <c r="H379" s="11"/>
    </row>
    <row r="380" spans="1:8" ht="19.5" customHeight="1">
      <c r="A380" s="20" t="s">
        <v>898</v>
      </c>
      <c r="B380" s="20" t="s">
        <v>856</v>
      </c>
      <c r="C380" s="20" t="s">
        <v>868</v>
      </c>
      <c r="D380" s="14" t="s">
        <v>682</v>
      </c>
      <c r="E380" s="15">
        <v>455.177872</v>
      </c>
      <c r="H380" s="11"/>
    </row>
    <row r="381" spans="1:8" ht="19.5" customHeight="1">
      <c r="A381" s="20" t="s">
        <v>898</v>
      </c>
      <c r="B381" s="20" t="s">
        <v>856</v>
      </c>
      <c r="C381" s="20" t="s">
        <v>886</v>
      </c>
      <c r="D381" s="14" t="s">
        <v>684</v>
      </c>
      <c r="E381" s="15">
        <v>150.974526</v>
      </c>
      <c r="H381" s="11"/>
    </row>
    <row r="382" spans="1:8" ht="19.5" customHeight="1">
      <c r="A382" s="20" t="s">
        <v>898</v>
      </c>
      <c r="B382" s="20" t="s">
        <v>856</v>
      </c>
      <c r="C382" s="20" t="s">
        <v>899</v>
      </c>
      <c r="D382" s="14" t="s">
        <v>686</v>
      </c>
      <c r="E382" s="15">
        <v>161</v>
      </c>
      <c r="H382" s="11"/>
    </row>
    <row r="383" spans="1:8" ht="19.5" customHeight="1">
      <c r="A383" s="20" t="s">
        <v>898</v>
      </c>
      <c r="B383" s="20" t="s">
        <v>856</v>
      </c>
      <c r="C383" s="20" t="s">
        <v>880</v>
      </c>
      <c r="D383" s="14" t="s">
        <v>688</v>
      </c>
      <c r="E383" s="15">
        <v>750</v>
      </c>
      <c r="H383" s="11"/>
    </row>
    <row r="384" spans="1:8" ht="19.5" customHeight="1">
      <c r="A384" s="20" t="s">
        <v>898</v>
      </c>
      <c r="B384" s="20" t="s">
        <v>856</v>
      </c>
      <c r="C384" s="20" t="s">
        <v>865</v>
      </c>
      <c r="D384" s="14" t="s">
        <v>690</v>
      </c>
      <c r="E384" s="15">
        <v>325</v>
      </c>
      <c r="H384" s="11"/>
    </row>
    <row r="385" spans="1:8" s="4" customFormat="1" ht="19.5" customHeight="1">
      <c r="A385" s="17" t="s">
        <v>898</v>
      </c>
      <c r="B385" s="17" t="s">
        <v>864</v>
      </c>
      <c r="C385" s="17"/>
      <c r="D385" s="13" t="s">
        <v>692</v>
      </c>
      <c r="E385" s="10">
        <f>SUM(E386:E399)</f>
        <v>24621.894764</v>
      </c>
      <c r="H385" s="11"/>
    </row>
    <row r="386" spans="1:8" ht="19.5" customHeight="1">
      <c r="A386" s="20" t="s">
        <v>898</v>
      </c>
      <c r="B386" s="20" t="s">
        <v>864</v>
      </c>
      <c r="C386" s="20" t="s">
        <v>855</v>
      </c>
      <c r="D386" s="14" t="s">
        <v>13</v>
      </c>
      <c r="E386" s="15">
        <v>264</v>
      </c>
      <c r="H386" s="11"/>
    </row>
    <row r="387" spans="1:8" ht="19.5" customHeight="1">
      <c r="A387" s="20" t="s">
        <v>898</v>
      </c>
      <c r="B387" s="20" t="s">
        <v>864</v>
      </c>
      <c r="C387" s="20" t="s">
        <v>856</v>
      </c>
      <c r="D387" s="14" t="s">
        <v>15</v>
      </c>
      <c r="E387" s="15">
        <v>315</v>
      </c>
      <c r="H387" s="11"/>
    </row>
    <row r="388" spans="1:8" ht="19.5" customHeight="1">
      <c r="A388" s="20" t="s">
        <v>898</v>
      </c>
      <c r="B388" s="20" t="s">
        <v>864</v>
      </c>
      <c r="C388" s="20" t="s">
        <v>857</v>
      </c>
      <c r="D388" s="14" t="s">
        <v>696</v>
      </c>
      <c r="E388" s="15">
        <v>731</v>
      </c>
      <c r="H388" s="11"/>
    </row>
    <row r="389" spans="1:8" ht="19.5" customHeight="1">
      <c r="A389" s="20" t="s">
        <v>898</v>
      </c>
      <c r="B389" s="20" t="s">
        <v>864</v>
      </c>
      <c r="C389" s="20" t="s">
        <v>859</v>
      </c>
      <c r="D389" s="14" t="s">
        <v>698</v>
      </c>
      <c r="E389" s="15">
        <v>14000</v>
      </c>
      <c r="H389" s="11"/>
    </row>
    <row r="390" spans="1:8" ht="19.5" customHeight="1">
      <c r="A390" s="20" t="s">
        <v>898</v>
      </c>
      <c r="B390" s="20" t="s">
        <v>864</v>
      </c>
      <c r="C390" s="20" t="s">
        <v>866</v>
      </c>
      <c r="D390" s="14" t="s">
        <v>700</v>
      </c>
      <c r="E390" s="15">
        <v>241.675262</v>
      </c>
      <c r="H390" s="11"/>
    </row>
    <row r="391" spans="1:8" ht="19.5" customHeight="1">
      <c r="A391" s="20" t="s">
        <v>898</v>
      </c>
      <c r="B391" s="20" t="s">
        <v>864</v>
      </c>
      <c r="C391" s="20" t="s">
        <v>885</v>
      </c>
      <c r="D391" s="14" t="s">
        <v>702</v>
      </c>
      <c r="E391" s="15">
        <v>111.605686</v>
      </c>
      <c r="H391" s="11"/>
    </row>
    <row r="392" spans="1:8" ht="19.5" customHeight="1">
      <c r="A392" s="20" t="s">
        <v>898</v>
      </c>
      <c r="B392" s="20" t="s">
        <v>864</v>
      </c>
      <c r="C392" s="20" t="s">
        <v>868</v>
      </c>
      <c r="D392" s="14" t="s">
        <v>704</v>
      </c>
      <c r="E392" s="15">
        <v>130.08626600000002</v>
      </c>
      <c r="H392" s="11"/>
    </row>
    <row r="393" spans="1:8" ht="19.5" customHeight="1">
      <c r="A393" s="20" t="s">
        <v>898</v>
      </c>
      <c r="B393" s="20" t="s">
        <v>864</v>
      </c>
      <c r="C393" s="20" t="s">
        <v>896</v>
      </c>
      <c r="D393" s="14" t="s">
        <v>706</v>
      </c>
      <c r="E393" s="15">
        <v>324.77755</v>
      </c>
      <c r="H393" s="11"/>
    </row>
    <row r="394" spans="1:8" ht="19.5" customHeight="1">
      <c r="A394" s="20" t="s">
        <v>898</v>
      </c>
      <c r="B394" s="20" t="s">
        <v>864</v>
      </c>
      <c r="C394" s="20" t="s">
        <v>869</v>
      </c>
      <c r="D394" s="14" t="s">
        <v>708</v>
      </c>
      <c r="E394" s="15">
        <v>40</v>
      </c>
      <c r="H394" s="11"/>
    </row>
    <row r="395" spans="1:8" ht="19.5" customHeight="1">
      <c r="A395" s="20" t="s">
        <v>898</v>
      </c>
      <c r="B395" s="20" t="s">
        <v>864</v>
      </c>
      <c r="C395" s="20" t="s">
        <v>886</v>
      </c>
      <c r="D395" s="14" t="s">
        <v>710</v>
      </c>
      <c r="E395" s="15">
        <v>7113.7</v>
      </c>
      <c r="H395" s="11"/>
    </row>
    <row r="396" spans="1:8" ht="19.5" customHeight="1">
      <c r="A396" s="20" t="s">
        <v>898</v>
      </c>
      <c r="B396" s="20" t="s">
        <v>864</v>
      </c>
      <c r="C396" s="20" t="s">
        <v>877</v>
      </c>
      <c r="D396" s="14" t="s">
        <v>712</v>
      </c>
      <c r="E396" s="15">
        <v>530</v>
      </c>
      <c r="H396" s="11"/>
    </row>
    <row r="397" spans="1:8" ht="19.5" customHeight="1">
      <c r="A397" s="20" t="s">
        <v>898</v>
      </c>
      <c r="B397" s="20" t="s">
        <v>864</v>
      </c>
      <c r="C397" s="20" t="s">
        <v>878</v>
      </c>
      <c r="D397" s="14" t="s">
        <v>714</v>
      </c>
      <c r="E397" s="15">
        <v>2</v>
      </c>
      <c r="H397" s="11"/>
    </row>
    <row r="398" spans="1:8" ht="19.5" customHeight="1">
      <c r="A398" s="20" t="s">
        <v>898</v>
      </c>
      <c r="B398" s="20" t="s">
        <v>864</v>
      </c>
      <c r="C398" s="20" t="s">
        <v>880</v>
      </c>
      <c r="D398" s="14" t="s">
        <v>716</v>
      </c>
      <c r="E398" s="15">
        <v>318.05</v>
      </c>
      <c r="H398" s="11"/>
    </row>
    <row r="399" spans="1:8" ht="19.5" customHeight="1">
      <c r="A399" s="20" t="s">
        <v>898</v>
      </c>
      <c r="B399" s="20" t="s">
        <v>864</v>
      </c>
      <c r="C399" s="20" t="s">
        <v>900</v>
      </c>
      <c r="D399" s="14" t="s">
        <v>718</v>
      </c>
      <c r="E399" s="15">
        <v>500</v>
      </c>
      <c r="H399" s="11"/>
    </row>
    <row r="400" spans="1:8" s="4" customFormat="1" ht="19.5" customHeight="1">
      <c r="A400" s="17" t="s">
        <v>898</v>
      </c>
      <c r="B400" s="17" t="s">
        <v>858</v>
      </c>
      <c r="C400" s="17"/>
      <c r="D400" s="13" t="s">
        <v>720</v>
      </c>
      <c r="E400" s="10">
        <f>SUM(E401:E404)</f>
        <v>4033.423</v>
      </c>
      <c r="H400" s="11"/>
    </row>
    <row r="401" spans="1:8" ht="19.5" customHeight="1">
      <c r="A401" s="20" t="s">
        <v>898</v>
      </c>
      <c r="B401" s="20" t="s">
        <v>858</v>
      </c>
      <c r="C401" s="20" t="s">
        <v>856</v>
      </c>
      <c r="D401" s="14" t="s">
        <v>15</v>
      </c>
      <c r="E401" s="15">
        <v>7</v>
      </c>
      <c r="H401" s="11"/>
    </row>
    <row r="402" spans="1:8" ht="19.5" customHeight="1">
      <c r="A402" s="20" t="s">
        <v>898</v>
      </c>
      <c r="B402" s="20" t="s">
        <v>858</v>
      </c>
      <c r="C402" s="20" t="s">
        <v>857</v>
      </c>
      <c r="D402" s="14" t="s">
        <v>723</v>
      </c>
      <c r="E402" s="15">
        <v>3915</v>
      </c>
      <c r="H402" s="11"/>
    </row>
    <row r="403" spans="1:8" ht="19.5" customHeight="1">
      <c r="A403" s="20" t="s">
        <v>898</v>
      </c>
      <c r="B403" s="20" t="s">
        <v>858</v>
      </c>
      <c r="C403" s="20" t="s">
        <v>858</v>
      </c>
      <c r="D403" s="14" t="s">
        <v>725</v>
      </c>
      <c r="E403" s="15">
        <v>79.5</v>
      </c>
      <c r="H403" s="11"/>
    </row>
    <row r="404" spans="1:8" ht="19.5" customHeight="1">
      <c r="A404" s="20" t="s">
        <v>898</v>
      </c>
      <c r="B404" s="20" t="s">
        <v>858</v>
      </c>
      <c r="C404" s="20" t="s">
        <v>865</v>
      </c>
      <c r="D404" s="14" t="s">
        <v>727</v>
      </c>
      <c r="E404" s="15">
        <v>31.923000000000002</v>
      </c>
      <c r="H404" s="11"/>
    </row>
    <row r="405" spans="1:8" s="4" customFormat="1" ht="19.5" customHeight="1">
      <c r="A405" s="17" t="s">
        <v>898</v>
      </c>
      <c r="B405" s="17" t="s">
        <v>859</v>
      </c>
      <c r="C405" s="17"/>
      <c r="D405" s="13" t="s">
        <v>729</v>
      </c>
      <c r="E405" s="10">
        <f>SUM(E406:E408)</f>
        <v>213.40679</v>
      </c>
      <c r="H405" s="11"/>
    </row>
    <row r="406" spans="1:8" ht="19.5" customHeight="1">
      <c r="A406" s="20" t="s">
        <v>898</v>
      </c>
      <c r="B406" s="20" t="s">
        <v>859</v>
      </c>
      <c r="C406" s="20" t="s">
        <v>855</v>
      </c>
      <c r="D406" s="14" t="s">
        <v>731</v>
      </c>
      <c r="E406" s="15">
        <v>113.40679000000002</v>
      </c>
      <c r="H406" s="11"/>
    </row>
    <row r="407" spans="1:8" ht="19.5" customHeight="1">
      <c r="A407" s="20" t="s">
        <v>898</v>
      </c>
      <c r="B407" s="20" t="s">
        <v>859</v>
      </c>
      <c r="C407" s="20" t="s">
        <v>856</v>
      </c>
      <c r="D407" s="14" t="s">
        <v>733</v>
      </c>
      <c r="E407" s="15">
        <v>76</v>
      </c>
      <c r="H407" s="11"/>
    </row>
    <row r="408" spans="1:8" ht="19.5" customHeight="1">
      <c r="A408" s="20" t="s">
        <v>898</v>
      </c>
      <c r="B408" s="20" t="s">
        <v>859</v>
      </c>
      <c r="C408" s="20" t="s">
        <v>864</v>
      </c>
      <c r="D408" s="14" t="s">
        <v>735</v>
      </c>
      <c r="E408" s="15">
        <v>24</v>
      </c>
      <c r="H408" s="11"/>
    </row>
    <row r="409" spans="1:8" s="4" customFormat="1" ht="19.5" customHeight="1">
      <c r="A409" s="17" t="s">
        <v>898</v>
      </c>
      <c r="B409" s="17" t="s">
        <v>861</v>
      </c>
      <c r="C409" s="17"/>
      <c r="D409" s="13" t="s">
        <v>737</v>
      </c>
      <c r="E409" s="10">
        <f>SUM(E410)</f>
        <v>203</v>
      </c>
      <c r="H409" s="11"/>
    </row>
    <row r="410" spans="1:8" ht="19.5" customHeight="1">
      <c r="A410" s="20" t="s">
        <v>898</v>
      </c>
      <c r="B410" s="20" t="s">
        <v>861</v>
      </c>
      <c r="C410" s="20" t="s">
        <v>864</v>
      </c>
      <c r="D410" s="14" t="s">
        <v>739</v>
      </c>
      <c r="E410" s="15">
        <v>203</v>
      </c>
      <c r="H410" s="11"/>
    </row>
    <row r="411" spans="1:8" s="4" customFormat="1" ht="19.5" customHeight="1">
      <c r="A411" s="17" t="s">
        <v>898</v>
      </c>
      <c r="B411" s="17" t="s">
        <v>865</v>
      </c>
      <c r="C411" s="17"/>
      <c r="D411" s="13" t="s">
        <v>741</v>
      </c>
      <c r="E411" s="10">
        <f>SUM(E412)</f>
        <v>22.026180000000004</v>
      </c>
      <c r="H411" s="11"/>
    </row>
    <row r="412" spans="1:8" ht="19.5" customHeight="1">
      <c r="A412" s="20" t="s">
        <v>898</v>
      </c>
      <c r="B412" s="20" t="s">
        <v>865</v>
      </c>
      <c r="C412" s="20" t="s">
        <v>865</v>
      </c>
      <c r="D412" s="14" t="s">
        <v>743</v>
      </c>
      <c r="E412" s="15">
        <v>22.026180000000004</v>
      </c>
      <c r="H412" s="11"/>
    </row>
    <row r="413" spans="1:8" s="4" customFormat="1" ht="19.5" customHeight="1">
      <c r="A413" s="17" t="s">
        <v>901</v>
      </c>
      <c r="B413" s="13"/>
      <c r="C413" s="13"/>
      <c r="D413" s="13" t="s">
        <v>745</v>
      </c>
      <c r="E413" s="10">
        <f>E414+E423+E428+E425</f>
        <v>30948.346114</v>
      </c>
      <c r="G413" s="4">
        <v>30948</v>
      </c>
      <c r="H413" s="11">
        <f>E413-G413</f>
        <v>0.3461139999999432</v>
      </c>
    </row>
    <row r="414" spans="1:8" s="4" customFormat="1" ht="19.5" customHeight="1">
      <c r="A414" s="17" t="s">
        <v>901</v>
      </c>
      <c r="B414" s="17" t="s">
        <v>855</v>
      </c>
      <c r="C414" s="17"/>
      <c r="D414" s="13" t="s">
        <v>747</v>
      </c>
      <c r="E414" s="10">
        <f>SUM(E415:E422)</f>
        <v>13738.446114</v>
      </c>
      <c r="H414" s="11"/>
    </row>
    <row r="415" spans="1:8" ht="19.5" customHeight="1">
      <c r="A415" s="20" t="s">
        <v>901</v>
      </c>
      <c r="B415" s="20" t="s">
        <v>855</v>
      </c>
      <c r="C415" s="20" t="s">
        <v>855</v>
      </c>
      <c r="D415" s="14" t="s">
        <v>13</v>
      </c>
      <c r="E415" s="15">
        <v>1386.1911280000006</v>
      </c>
      <c r="H415" s="11"/>
    </row>
    <row r="416" spans="1:8" ht="19.5" customHeight="1">
      <c r="A416" s="20" t="s">
        <v>901</v>
      </c>
      <c r="B416" s="20" t="s">
        <v>855</v>
      </c>
      <c r="C416" s="20" t="s">
        <v>856</v>
      </c>
      <c r="D416" s="14" t="s">
        <v>15</v>
      </c>
      <c r="E416" s="15">
        <v>408</v>
      </c>
      <c r="H416" s="11"/>
    </row>
    <row r="417" spans="1:8" ht="19.5" customHeight="1">
      <c r="A417" s="20" t="s">
        <v>901</v>
      </c>
      <c r="B417" s="20" t="s">
        <v>855</v>
      </c>
      <c r="C417" s="20" t="s">
        <v>857</v>
      </c>
      <c r="D417" s="14" t="s">
        <v>751</v>
      </c>
      <c r="E417" s="15">
        <v>500</v>
      </c>
      <c r="H417" s="11"/>
    </row>
    <row r="418" spans="1:8" ht="19.5" customHeight="1">
      <c r="A418" s="20" t="s">
        <v>901</v>
      </c>
      <c r="B418" s="20" t="s">
        <v>855</v>
      </c>
      <c r="C418" s="20" t="s">
        <v>859</v>
      </c>
      <c r="D418" s="14" t="s">
        <v>753</v>
      </c>
      <c r="E418" s="15">
        <v>4793</v>
      </c>
      <c r="H418" s="11"/>
    </row>
    <row r="419" spans="1:8" ht="19.5" customHeight="1">
      <c r="A419" s="20" t="s">
        <v>901</v>
      </c>
      <c r="B419" s="20" t="s">
        <v>855</v>
      </c>
      <c r="C419" s="20" t="s">
        <v>885</v>
      </c>
      <c r="D419" s="14" t="s">
        <v>755</v>
      </c>
      <c r="E419" s="15">
        <v>485</v>
      </c>
      <c r="H419" s="11"/>
    </row>
    <row r="420" spans="1:8" ht="19.5" customHeight="1">
      <c r="A420" s="20" t="s">
        <v>901</v>
      </c>
      <c r="B420" s="20" t="s">
        <v>855</v>
      </c>
      <c r="C420" s="20" t="s">
        <v>871</v>
      </c>
      <c r="D420" s="14" t="s">
        <v>757</v>
      </c>
      <c r="E420" s="15">
        <v>166</v>
      </c>
      <c r="H420" s="11"/>
    </row>
    <row r="421" spans="1:8" ht="19.5" customHeight="1">
      <c r="A421" s="20" t="s">
        <v>901</v>
      </c>
      <c r="B421" s="20" t="s">
        <v>855</v>
      </c>
      <c r="C421" s="20" t="s">
        <v>877</v>
      </c>
      <c r="D421" s="14" t="s">
        <v>759</v>
      </c>
      <c r="E421" s="15">
        <v>165.1</v>
      </c>
      <c r="H421" s="11"/>
    </row>
    <row r="422" spans="1:8" ht="19.5" customHeight="1">
      <c r="A422" s="20" t="s">
        <v>901</v>
      </c>
      <c r="B422" s="20" t="s">
        <v>855</v>
      </c>
      <c r="C422" s="20" t="s">
        <v>865</v>
      </c>
      <c r="D422" s="14" t="s">
        <v>761</v>
      </c>
      <c r="E422" s="15">
        <f>5336+499.154986</f>
        <v>5835.154986</v>
      </c>
      <c r="H422" s="11"/>
    </row>
    <row r="423" spans="1:8" s="4" customFormat="1" ht="19.5" customHeight="1">
      <c r="A423" s="17" t="s">
        <v>901</v>
      </c>
      <c r="B423" s="17" t="s">
        <v>858</v>
      </c>
      <c r="C423" s="17"/>
      <c r="D423" s="13" t="s">
        <v>763</v>
      </c>
      <c r="E423" s="10">
        <f>SUM(E424)</f>
        <v>72.9</v>
      </c>
      <c r="H423" s="11"/>
    </row>
    <row r="424" spans="1:8" ht="19.5" customHeight="1">
      <c r="A424" s="20" t="s">
        <v>901</v>
      </c>
      <c r="B424" s="20" t="s">
        <v>858</v>
      </c>
      <c r="C424" s="20" t="s">
        <v>865</v>
      </c>
      <c r="D424" s="14" t="s">
        <v>765</v>
      </c>
      <c r="E424" s="15">
        <v>72.9</v>
      </c>
      <c r="H424" s="11"/>
    </row>
    <row r="425" spans="1:8" ht="19.5" customHeight="1">
      <c r="A425" s="17" t="s">
        <v>901</v>
      </c>
      <c r="B425" s="17" t="s">
        <v>859</v>
      </c>
      <c r="C425" s="17"/>
      <c r="D425" s="13" t="s">
        <v>902</v>
      </c>
      <c r="E425" s="15">
        <f>E426+E427</f>
        <v>17067</v>
      </c>
      <c r="H425" s="11"/>
    </row>
    <row r="426" spans="1:8" ht="19.5" customHeight="1">
      <c r="A426" s="20" t="s">
        <v>901</v>
      </c>
      <c r="B426" s="20" t="s">
        <v>859</v>
      </c>
      <c r="C426" s="20" t="s">
        <v>855</v>
      </c>
      <c r="D426" s="14" t="s">
        <v>903</v>
      </c>
      <c r="E426" s="15">
        <v>6045</v>
      </c>
      <c r="H426" s="11"/>
    </row>
    <row r="427" spans="1:8" ht="19.5" customHeight="1">
      <c r="A427" s="20" t="s">
        <v>901</v>
      </c>
      <c r="B427" s="20" t="s">
        <v>859</v>
      </c>
      <c r="C427" s="20" t="s">
        <v>856</v>
      </c>
      <c r="D427" s="14" t="s">
        <v>904</v>
      </c>
      <c r="E427" s="15">
        <v>11022</v>
      </c>
      <c r="H427" s="11"/>
    </row>
    <row r="428" spans="1:8" s="4" customFormat="1" ht="19.5" customHeight="1">
      <c r="A428" s="17" t="s">
        <v>901</v>
      </c>
      <c r="B428" s="17" t="s">
        <v>865</v>
      </c>
      <c r="C428" s="17"/>
      <c r="D428" s="13" t="s">
        <v>767</v>
      </c>
      <c r="E428" s="10">
        <f>SUM(E429)</f>
        <v>70</v>
      </c>
      <c r="H428" s="11"/>
    </row>
    <row r="429" spans="1:8" ht="19.5" customHeight="1">
      <c r="A429" s="20" t="s">
        <v>901</v>
      </c>
      <c r="B429" s="20" t="s">
        <v>865</v>
      </c>
      <c r="C429" s="20" t="s">
        <v>865</v>
      </c>
      <c r="D429" s="14" t="s">
        <v>769</v>
      </c>
      <c r="E429" s="15">
        <v>70</v>
      </c>
      <c r="H429" s="11"/>
    </row>
    <row r="430" spans="1:8" s="4" customFormat="1" ht="19.5" customHeight="1">
      <c r="A430" s="17" t="s">
        <v>905</v>
      </c>
      <c r="B430" s="13"/>
      <c r="C430" s="13"/>
      <c r="D430" s="13" t="s">
        <v>771</v>
      </c>
      <c r="E430" s="10">
        <f>E431+E435+E440</f>
        <v>4988.965769</v>
      </c>
      <c r="G430" s="4">
        <v>4989</v>
      </c>
      <c r="H430" s="11">
        <f>E430-G430</f>
        <v>-0.03423099999963597</v>
      </c>
    </row>
    <row r="431" spans="1:8" s="4" customFormat="1" ht="19.5" customHeight="1">
      <c r="A431" s="17" t="s">
        <v>905</v>
      </c>
      <c r="B431" s="17" t="s">
        <v>858</v>
      </c>
      <c r="C431" s="17"/>
      <c r="D431" s="13" t="s">
        <v>773</v>
      </c>
      <c r="E431" s="10">
        <f>SUM(E432:E434)</f>
        <v>1708.610165</v>
      </c>
      <c r="H431" s="11"/>
    </row>
    <row r="432" spans="1:8" ht="19.5" customHeight="1">
      <c r="A432" s="20" t="s">
        <v>905</v>
      </c>
      <c r="B432" s="20" t="s">
        <v>858</v>
      </c>
      <c r="C432" s="20" t="s">
        <v>855</v>
      </c>
      <c r="D432" s="14" t="s">
        <v>13</v>
      </c>
      <c r="E432" s="15">
        <v>379.6101650000001</v>
      </c>
      <c r="H432" s="11"/>
    </row>
    <row r="433" spans="1:8" ht="19.5" customHeight="1">
      <c r="A433" s="20" t="s">
        <v>905</v>
      </c>
      <c r="B433" s="20" t="s">
        <v>858</v>
      </c>
      <c r="C433" s="20" t="s">
        <v>856</v>
      </c>
      <c r="D433" s="14" t="s">
        <v>15</v>
      </c>
      <c r="E433" s="15">
        <v>349</v>
      </c>
      <c r="H433" s="11"/>
    </row>
    <row r="434" spans="1:8" ht="19.5" customHeight="1">
      <c r="A434" s="20" t="s">
        <v>905</v>
      </c>
      <c r="B434" s="20" t="s">
        <v>858</v>
      </c>
      <c r="C434" s="20" t="s">
        <v>866</v>
      </c>
      <c r="D434" s="14" t="s">
        <v>777</v>
      </c>
      <c r="E434" s="15">
        <v>980</v>
      </c>
      <c r="H434" s="11"/>
    </row>
    <row r="435" spans="1:8" s="4" customFormat="1" ht="19.5" customHeight="1">
      <c r="A435" s="17" t="s">
        <v>905</v>
      </c>
      <c r="B435" s="17" t="s">
        <v>859</v>
      </c>
      <c r="C435" s="17"/>
      <c r="D435" s="13" t="s">
        <v>779</v>
      </c>
      <c r="E435" s="10">
        <f>SUM(E436:E439)</f>
        <v>2574.4885240000003</v>
      </c>
      <c r="H435" s="11"/>
    </row>
    <row r="436" spans="1:8" ht="19.5" customHeight="1">
      <c r="A436" s="20" t="s">
        <v>905</v>
      </c>
      <c r="B436" s="20" t="s">
        <v>859</v>
      </c>
      <c r="C436" s="20" t="s">
        <v>855</v>
      </c>
      <c r="D436" s="14" t="s">
        <v>13</v>
      </c>
      <c r="E436" s="15">
        <v>564.9874730000003</v>
      </c>
      <c r="H436" s="11"/>
    </row>
    <row r="437" spans="1:8" ht="19.5" customHeight="1">
      <c r="A437" s="20" t="s">
        <v>905</v>
      </c>
      <c r="B437" s="20" t="s">
        <v>859</v>
      </c>
      <c r="C437" s="20" t="s">
        <v>856</v>
      </c>
      <c r="D437" s="14" t="s">
        <v>15</v>
      </c>
      <c r="E437" s="15">
        <v>92</v>
      </c>
      <c r="H437" s="11"/>
    </row>
    <row r="438" spans="1:8" ht="19.5" customHeight="1">
      <c r="A438" s="20" t="s">
        <v>905</v>
      </c>
      <c r="B438" s="20" t="s">
        <v>859</v>
      </c>
      <c r="C438" s="20" t="s">
        <v>860</v>
      </c>
      <c r="D438" s="14" t="s">
        <v>783</v>
      </c>
      <c r="E438" s="15">
        <v>1061</v>
      </c>
      <c r="H438" s="11"/>
    </row>
    <row r="439" spans="1:8" ht="19.5" customHeight="1">
      <c r="A439" s="20" t="s">
        <v>905</v>
      </c>
      <c r="B439" s="20" t="s">
        <v>859</v>
      </c>
      <c r="C439" s="20" t="s">
        <v>865</v>
      </c>
      <c r="D439" s="14" t="s">
        <v>785</v>
      </c>
      <c r="E439" s="15">
        <v>856.501051</v>
      </c>
      <c r="H439" s="11"/>
    </row>
    <row r="440" spans="1:8" s="4" customFormat="1" ht="19.5" customHeight="1">
      <c r="A440" s="17" t="s">
        <v>905</v>
      </c>
      <c r="B440" s="17" t="s">
        <v>861</v>
      </c>
      <c r="C440" s="17"/>
      <c r="D440" s="13" t="s">
        <v>787</v>
      </c>
      <c r="E440" s="10">
        <f>SUM(E441)</f>
        <v>705.86708</v>
      </c>
      <c r="H440" s="11"/>
    </row>
    <row r="441" spans="1:8" ht="19.5" customHeight="1">
      <c r="A441" s="20" t="s">
        <v>905</v>
      </c>
      <c r="B441" s="20" t="s">
        <v>861</v>
      </c>
      <c r="C441" s="20" t="s">
        <v>865</v>
      </c>
      <c r="D441" s="14" t="s">
        <v>789</v>
      </c>
      <c r="E441" s="15">
        <v>705.86708</v>
      </c>
      <c r="H441" s="11"/>
    </row>
    <row r="442" spans="1:8" s="4" customFormat="1" ht="19.5" customHeight="1">
      <c r="A442" s="17" t="s">
        <v>906</v>
      </c>
      <c r="B442" s="13"/>
      <c r="C442" s="13"/>
      <c r="D442" s="13" t="s">
        <v>791</v>
      </c>
      <c r="E442" s="10">
        <f>E443+E446</f>
        <v>971.123665</v>
      </c>
      <c r="G442" s="4">
        <v>971</v>
      </c>
      <c r="H442" s="11">
        <f>E442-G442</f>
        <v>0.12366499999995995</v>
      </c>
    </row>
    <row r="443" spans="1:8" s="4" customFormat="1" ht="19.5" customHeight="1">
      <c r="A443" s="17" t="s">
        <v>906</v>
      </c>
      <c r="B443" s="17" t="s">
        <v>856</v>
      </c>
      <c r="C443" s="17"/>
      <c r="D443" s="13" t="s">
        <v>793</v>
      </c>
      <c r="E443" s="10">
        <f>SUM(E444:E445)</f>
        <v>464</v>
      </c>
      <c r="H443" s="11"/>
    </row>
    <row r="444" spans="1:8" ht="19.5" customHeight="1">
      <c r="A444" s="20" t="s">
        <v>906</v>
      </c>
      <c r="B444" s="20" t="s">
        <v>856</v>
      </c>
      <c r="C444" s="20" t="s">
        <v>855</v>
      </c>
      <c r="D444" s="14" t="s">
        <v>13</v>
      </c>
      <c r="E444" s="15">
        <v>243</v>
      </c>
      <c r="H444" s="11"/>
    </row>
    <row r="445" spans="1:8" ht="19.5" customHeight="1">
      <c r="A445" s="20" t="s">
        <v>906</v>
      </c>
      <c r="B445" s="20" t="s">
        <v>856</v>
      </c>
      <c r="C445" s="20" t="s">
        <v>856</v>
      </c>
      <c r="D445" s="14" t="s">
        <v>15</v>
      </c>
      <c r="E445" s="15">
        <v>221</v>
      </c>
      <c r="H445" s="11"/>
    </row>
    <row r="446" spans="1:8" s="4" customFormat="1" ht="19.5" customHeight="1">
      <c r="A446" s="17" t="s">
        <v>906</v>
      </c>
      <c r="B446" s="17" t="s">
        <v>858</v>
      </c>
      <c r="C446" s="17"/>
      <c r="D446" s="13" t="s">
        <v>797</v>
      </c>
      <c r="E446" s="10">
        <f>SUM(E447:E450)</f>
        <v>507.12366499999996</v>
      </c>
      <c r="H446" s="11"/>
    </row>
    <row r="447" spans="1:8" ht="19.5" customHeight="1">
      <c r="A447" s="20" t="s">
        <v>906</v>
      </c>
      <c r="B447" s="20" t="s">
        <v>858</v>
      </c>
      <c r="C447" s="20" t="s">
        <v>855</v>
      </c>
      <c r="D447" s="14" t="s">
        <v>13</v>
      </c>
      <c r="E447" s="15">
        <v>148.872096</v>
      </c>
      <c r="H447" s="11"/>
    </row>
    <row r="448" spans="1:8" ht="19.5" customHeight="1">
      <c r="A448" s="20" t="s">
        <v>906</v>
      </c>
      <c r="B448" s="20" t="s">
        <v>858</v>
      </c>
      <c r="C448" s="20" t="s">
        <v>857</v>
      </c>
      <c r="D448" s="14" t="s">
        <v>800</v>
      </c>
      <c r="E448" s="15">
        <v>212.19</v>
      </c>
      <c r="H448" s="11"/>
    </row>
    <row r="449" spans="1:8" ht="19.5" customHeight="1">
      <c r="A449" s="20" t="s">
        <v>906</v>
      </c>
      <c r="B449" s="20" t="s">
        <v>858</v>
      </c>
      <c r="C449" s="20" t="s">
        <v>858</v>
      </c>
      <c r="D449" s="14" t="s">
        <v>802</v>
      </c>
      <c r="E449" s="15">
        <v>13</v>
      </c>
      <c r="H449" s="11"/>
    </row>
    <row r="450" spans="1:8" ht="19.5" customHeight="1">
      <c r="A450" s="20" t="s">
        <v>906</v>
      </c>
      <c r="B450" s="20" t="s">
        <v>858</v>
      </c>
      <c r="C450" s="20" t="s">
        <v>865</v>
      </c>
      <c r="D450" s="14" t="s">
        <v>804</v>
      </c>
      <c r="E450" s="15">
        <v>133.061569</v>
      </c>
      <c r="H450" s="11"/>
    </row>
    <row r="451" spans="1:8" s="4" customFormat="1" ht="19.5" customHeight="1">
      <c r="A451" s="17" t="s">
        <v>907</v>
      </c>
      <c r="B451" s="13"/>
      <c r="C451" s="13"/>
      <c r="D451" s="13" t="s">
        <v>806</v>
      </c>
      <c r="E451" s="10">
        <f>E452</f>
        <v>200</v>
      </c>
      <c r="G451" s="4">
        <v>200</v>
      </c>
      <c r="H451" s="11">
        <f>E451-G451</f>
        <v>0</v>
      </c>
    </row>
    <row r="452" spans="1:8" s="4" customFormat="1" ht="19.5" customHeight="1">
      <c r="A452" s="17" t="s">
        <v>907</v>
      </c>
      <c r="B452" s="17" t="s">
        <v>865</v>
      </c>
      <c r="C452" s="17"/>
      <c r="D452" s="13" t="s">
        <v>808</v>
      </c>
      <c r="E452" s="10">
        <f>E453</f>
        <v>200</v>
      </c>
      <c r="H452" s="11"/>
    </row>
    <row r="453" spans="1:8" s="4" customFormat="1" ht="19.5" customHeight="1">
      <c r="A453" s="17" t="s">
        <v>907</v>
      </c>
      <c r="B453" s="17" t="s">
        <v>865</v>
      </c>
      <c r="C453" s="17"/>
      <c r="D453" s="13" t="s">
        <v>808</v>
      </c>
      <c r="E453" s="10">
        <v>200</v>
      </c>
      <c r="H453" s="11"/>
    </row>
    <row r="454" spans="1:8" s="4" customFormat="1" ht="19.5" customHeight="1">
      <c r="A454" s="17" t="s">
        <v>908</v>
      </c>
      <c r="B454" s="13"/>
      <c r="C454" s="13"/>
      <c r="D454" s="13" t="s">
        <v>810</v>
      </c>
      <c r="E454" s="10">
        <f>E455+E463</f>
        <v>3127.4514239999994</v>
      </c>
      <c r="G454" s="4">
        <v>3127</v>
      </c>
      <c r="H454" s="11">
        <f>E454-G454</f>
        <v>0.4514239999994061</v>
      </c>
    </row>
    <row r="455" spans="1:8" s="4" customFormat="1" ht="19.5" customHeight="1">
      <c r="A455" s="17" t="s">
        <v>908</v>
      </c>
      <c r="B455" s="17" t="s">
        <v>855</v>
      </c>
      <c r="C455" s="17"/>
      <c r="D455" s="13" t="s">
        <v>812</v>
      </c>
      <c r="E455" s="10">
        <f>SUM(E456:E462)</f>
        <v>2399.4714239999994</v>
      </c>
      <c r="H455" s="11"/>
    </row>
    <row r="456" spans="1:8" ht="19.5" customHeight="1">
      <c r="A456" s="20" t="s">
        <v>908</v>
      </c>
      <c r="B456" s="20" t="s">
        <v>855</v>
      </c>
      <c r="C456" s="20" t="s">
        <v>855</v>
      </c>
      <c r="D456" s="14" t="s">
        <v>13</v>
      </c>
      <c r="E456" s="15">
        <v>324.7236219999999</v>
      </c>
      <c r="H456" s="11"/>
    </row>
    <row r="457" spans="1:8" ht="19.5" customHeight="1">
      <c r="A457" s="20" t="s">
        <v>908</v>
      </c>
      <c r="B457" s="20" t="s">
        <v>855</v>
      </c>
      <c r="C457" s="20" t="s">
        <v>856</v>
      </c>
      <c r="D457" s="14" t="s">
        <v>15</v>
      </c>
      <c r="E457" s="15">
        <v>200</v>
      </c>
      <c r="H457" s="11"/>
    </row>
    <row r="458" spans="1:8" ht="19.5" customHeight="1">
      <c r="A458" s="20" t="s">
        <v>908</v>
      </c>
      <c r="B458" s="20" t="s">
        <v>855</v>
      </c>
      <c r="C458" s="20" t="s">
        <v>858</v>
      </c>
      <c r="D458" s="14" t="s">
        <v>816</v>
      </c>
      <c r="E458" s="15">
        <v>50</v>
      </c>
      <c r="H458" s="11"/>
    </row>
    <row r="459" spans="1:8" ht="19.5" customHeight="1">
      <c r="A459" s="20" t="s">
        <v>908</v>
      </c>
      <c r="B459" s="20" t="s">
        <v>855</v>
      </c>
      <c r="C459" s="20" t="s">
        <v>867</v>
      </c>
      <c r="D459" s="14" t="s">
        <v>818</v>
      </c>
      <c r="E459" s="15">
        <v>170</v>
      </c>
      <c r="H459" s="11"/>
    </row>
    <row r="460" spans="1:8" ht="19.5" customHeight="1">
      <c r="A460" s="20" t="s">
        <v>908</v>
      </c>
      <c r="B460" s="20" t="s">
        <v>855</v>
      </c>
      <c r="C460" s="20" t="s">
        <v>896</v>
      </c>
      <c r="D460" s="14" t="s">
        <v>820</v>
      </c>
      <c r="E460" s="15">
        <v>30</v>
      </c>
      <c r="H460" s="11"/>
    </row>
    <row r="461" spans="1:8" ht="19.5" customHeight="1">
      <c r="A461" s="20" t="s">
        <v>908</v>
      </c>
      <c r="B461" s="20" t="s">
        <v>855</v>
      </c>
      <c r="C461" s="20" t="s">
        <v>863</v>
      </c>
      <c r="D461" s="14" t="s">
        <v>29</v>
      </c>
      <c r="E461" s="15">
        <v>1052.5478019999991</v>
      </c>
      <c r="H461" s="11"/>
    </row>
    <row r="462" spans="1:8" ht="19.5" customHeight="1">
      <c r="A462" s="20" t="s">
        <v>908</v>
      </c>
      <c r="B462" s="20" t="s">
        <v>855</v>
      </c>
      <c r="C462" s="20" t="s">
        <v>865</v>
      </c>
      <c r="D462" s="14" t="s">
        <v>823</v>
      </c>
      <c r="E462" s="15">
        <v>572.2</v>
      </c>
      <c r="H462" s="11"/>
    </row>
    <row r="463" spans="1:8" s="4" customFormat="1" ht="19.5" customHeight="1">
      <c r="A463" s="17" t="s">
        <v>908</v>
      </c>
      <c r="B463" s="17" t="s">
        <v>858</v>
      </c>
      <c r="C463" s="17"/>
      <c r="D463" s="13" t="s">
        <v>825</v>
      </c>
      <c r="E463" s="10">
        <f>SUM(E464:E467)</f>
        <v>727.98</v>
      </c>
      <c r="H463" s="11"/>
    </row>
    <row r="464" spans="1:8" ht="19.5" customHeight="1">
      <c r="A464" s="20" t="s">
        <v>908</v>
      </c>
      <c r="B464" s="20" t="s">
        <v>858</v>
      </c>
      <c r="C464" s="20" t="s">
        <v>856</v>
      </c>
      <c r="D464" s="14" t="s">
        <v>15</v>
      </c>
      <c r="E464" s="15">
        <v>100</v>
      </c>
      <c r="H464" s="11"/>
    </row>
    <row r="465" spans="1:8" ht="19.5" customHeight="1">
      <c r="A465" s="20" t="s">
        <v>908</v>
      </c>
      <c r="B465" s="20" t="s">
        <v>858</v>
      </c>
      <c r="C465" s="20" t="s">
        <v>859</v>
      </c>
      <c r="D465" s="14" t="s">
        <v>828</v>
      </c>
      <c r="E465" s="15">
        <v>74.5</v>
      </c>
      <c r="H465" s="11"/>
    </row>
    <row r="466" spans="1:8" ht="19.5" customHeight="1">
      <c r="A466" s="20" t="s">
        <v>908</v>
      </c>
      <c r="B466" s="20" t="s">
        <v>858</v>
      </c>
      <c r="C466" s="20" t="s">
        <v>862</v>
      </c>
      <c r="D466" s="14" t="s">
        <v>830</v>
      </c>
      <c r="E466" s="15">
        <v>473.48</v>
      </c>
      <c r="H466" s="11"/>
    </row>
    <row r="467" spans="1:8" ht="19.5" customHeight="1">
      <c r="A467" s="20" t="s">
        <v>908</v>
      </c>
      <c r="B467" s="20" t="s">
        <v>858</v>
      </c>
      <c r="C467" s="20" t="s">
        <v>865</v>
      </c>
      <c r="D467" s="14" t="s">
        <v>832</v>
      </c>
      <c r="E467" s="15">
        <v>80</v>
      </c>
      <c r="H467" s="11"/>
    </row>
    <row r="468" spans="1:8" s="4" customFormat="1" ht="19.5" customHeight="1">
      <c r="A468" s="17" t="s">
        <v>909</v>
      </c>
      <c r="B468" s="13"/>
      <c r="C468" s="13"/>
      <c r="D468" s="13" t="s">
        <v>834</v>
      </c>
      <c r="E468" s="10">
        <f>E469</f>
        <v>10452</v>
      </c>
      <c r="G468" s="4">
        <v>10452</v>
      </c>
      <c r="H468" s="11">
        <f>E468-G468</f>
        <v>0</v>
      </c>
    </row>
    <row r="469" spans="1:8" s="4" customFormat="1" ht="19.5" customHeight="1">
      <c r="A469" s="17" t="s">
        <v>909</v>
      </c>
      <c r="B469" s="17" t="s">
        <v>856</v>
      </c>
      <c r="C469" s="17"/>
      <c r="D469" s="13" t="s">
        <v>836</v>
      </c>
      <c r="E469" s="10">
        <f>E470</f>
        <v>10452</v>
      </c>
      <c r="H469" s="11"/>
    </row>
    <row r="470" spans="1:8" ht="19.5" customHeight="1">
      <c r="A470" s="20" t="s">
        <v>909</v>
      </c>
      <c r="B470" s="20" t="s">
        <v>856</v>
      </c>
      <c r="C470" s="20" t="s">
        <v>855</v>
      </c>
      <c r="D470" s="14" t="s">
        <v>838</v>
      </c>
      <c r="E470" s="15">
        <v>10452</v>
      </c>
      <c r="H470" s="11"/>
    </row>
    <row r="471" spans="1:8" s="4" customFormat="1" ht="19.5" customHeight="1">
      <c r="A471" s="17" t="s">
        <v>910</v>
      </c>
      <c r="B471" s="13"/>
      <c r="C471" s="13"/>
      <c r="D471" s="13" t="s">
        <v>840</v>
      </c>
      <c r="E471" s="10">
        <f>E472+E475</f>
        <v>657.176604</v>
      </c>
      <c r="G471" s="4">
        <v>657</v>
      </c>
      <c r="H471" s="11">
        <f>E471-G471</f>
        <v>0.17660399999999754</v>
      </c>
    </row>
    <row r="472" spans="1:8" s="4" customFormat="1" ht="19.5" customHeight="1">
      <c r="A472" s="17" t="s">
        <v>910</v>
      </c>
      <c r="B472" s="17" t="s">
        <v>855</v>
      </c>
      <c r="C472" s="17"/>
      <c r="D472" s="13" t="s">
        <v>842</v>
      </c>
      <c r="E472" s="10">
        <f>SUM(E473:E474)</f>
        <v>65.676604</v>
      </c>
      <c r="H472" s="11"/>
    </row>
    <row r="473" spans="1:8" ht="19.5" customHeight="1">
      <c r="A473" s="20" t="s">
        <v>910</v>
      </c>
      <c r="B473" s="20" t="s">
        <v>855</v>
      </c>
      <c r="C473" s="20" t="s">
        <v>863</v>
      </c>
      <c r="D473" s="14" t="s">
        <v>29</v>
      </c>
      <c r="E473" s="15">
        <v>29.176604</v>
      </c>
      <c r="H473" s="11"/>
    </row>
    <row r="474" spans="1:8" ht="19.5" customHeight="1">
      <c r="A474" s="20" t="s">
        <v>910</v>
      </c>
      <c r="B474" s="20" t="s">
        <v>855</v>
      </c>
      <c r="C474" s="20" t="s">
        <v>865</v>
      </c>
      <c r="D474" s="14" t="s">
        <v>845</v>
      </c>
      <c r="E474" s="15">
        <v>36.5</v>
      </c>
      <c r="H474" s="11"/>
    </row>
    <row r="475" spans="1:8" s="4" customFormat="1" ht="19.5" customHeight="1">
      <c r="A475" s="17" t="s">
        <v>910</v>
      </c>
      <c r="B475" s="17" t="s">
        <v>857</v>
      </c>
      <c r="C475" s="17"/>
      <c r="D475" s="13" t="s">
        <v>847</v>
      </c>
      <c r="E475" s="10">
        <f>SUM(E476)</f>
        <v>591.5</v>
      </c>
      <c r="H475" s="11"/>
    </row>
    <row r="476" spans="1:8" ht="19.5" customHeight="1">
      <c r="A476" s="20" t="s">
        <v>910</v>
      </c>
      <c r="B476" s="20" t="s">
        <v>857</v>
      </c>
      <c r="C476" s="20" t="s">
        <v>865</v>
      </c>
      <c r="D476" s="14" t="s">
        <v>849</v>
      </c>
      <c r="E476" s="15">
        <v>591.5</v>
      </c>
      <c r="H476" s="11"/>
    </row>
    <row r="477" spans="1:8" ht="19.5" customHeight="1">
      <c r="A477" s="20" t="s">
        <v>911</v>
      </c>
      <c r="B477" s="21"/>
      <c r="C477" s="21"/>
      <c r="D477" s="13" t="s">
        <v>912</v>
      </c>
      <c r="E477" s="15">
        <v>10000</v>
      </c>
      <c r="G477">
        <v>10000</v>
      </c>
      <c r="H477" s="11">
        <f>E477-G477</f>
        <v>0</v>
      </c>
    </row>
    <row r="478" spans="1:8" ht="19.5" customHeight="1">
      <c r="A478" s="20" t="s">
        <v>913</v>
      </c>
      <c r="B478" s="21"/>
      <c r="C478" s="21"/>
      <c r="D478" s="13" t="s">
        <v>914</v>
      </c>
      <c r="E478" s="15">
        <v>11484</v>
      </c>
      <c r="G478">
        <v>11484</v>
      </c>
      <c r="H478" s="11">
        <f>E478-G478</f>
        <v>0</v>
      </c>
    </row>
    <row r="479" spans="1:8" ht="19.5" customHeight="1">
      <c r="A479" s="20" t="s">
        <v>913</v>
      </c>
      <c r="B479" s="20" t="s">
        <v>864</v>
      </c>
      <c r="C479" s="20"/>
      <c r="D479" s="13" t="s">
        <v>915</v>
      </c>
      <c r="E479" s="15">
        <f>E480</f>
        <v>11848</v>
      </c>
      <c r="H479" s="11"/>
    </row>
    <row r="480" spans="1:8" ht="19.5" customHeight="1">
      <c r="A480" s="20" t="s">
        <v>913</v>
      </c>
      <c r="B480" s="20" t="s">
        <v>864</v>
      </c>
      <c r="C480" s="20" t="s">
        <v>857</v>
      </c>
      <c r="D480" s="14" t="s">
        <v>916</v>
      </c>
      <c r="E480" s="15">
        <v>11848</v>
      </c>
      <c r="H480" s="11"/>
    </row>
    <row r="481" ht="19.5" customHeight="1"/>
    <row r="482" ht="19.5" customHeight="1"/>
    <row r="483" ht="19.5" customHeight="1"/>
    <row r="484" ht="19.5" customHeight="1"/>
  </sheetData>
  <sheetProtection/>
  <autoFilter ref="A1:E480"/>
  <printOptions horizontalCentered="1"/>
  <pageMargins left="0.79" right="0.39" top="0.39" bottom="0.39" header="0.31" footer="0.3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3"/>
  <sheetViews>
    <sheetView tabSelected="1" zoomScaleSheetLayoutView="100" workbookViewId="0" topLeftCell="A1">
      <selection activeCell="F15" sqref="F15"/>
    </sheetView>
  </sheetViews>
  <sheetFormatPr defaultColWidth="9.00390625" defaultRowHeight="15"/>
  <cols>
    <col min="1" max="1" width="14.140625" style="0" customWidth="1"/>
    <col min="2" max="2" width="55.57421875" style="0" customWidth="1"/>
    <col min="3" max="3" width="21.421875" style="0" customWidth="1"/>
    <col min="4" max="4" width="2.421875" style="0" customWidth="1"/>
    <col min="5" max="5" width="16.421875" style="0" customWidth="1"/>
    <col min="6" max="6" width="15.7109375" style="0" customWidth="1"/>
  </cols>
  <sheetData>
    <row r="1" spans="1:3" ht="30.75" customHeight="1">
      <c r="A1" s="5" t="s">
        <v>0</v>
      </c>
      <c r="B1" s="5"/>
      <c r="C1" s="5"/>
    </row>
    <row r="2" spans="1:3" s="1" customFormat="1" ht="21" customHeight="1">
      <c r="A2" s="6" t="s">
        <v>1</v>
      </c>
      <c r="B2" s="6"/>
      <c r="C2" s="6"/>
    </row>
    <row r="3" spans="1:3" s="2" customFormat="1" ht="19.5" customHeight="1">
      <c r="A3" s="2" t="s">
        <v>2</v>
      </c>
      <c r="C3" s="7" t="s">
        <v>3</v>
      </c>
    </row>
    <row r="4" spans="1:3" s="3" customFormat="1" ht="21" customHeight="1">
      <c r="A4" s="8" t="s">
        <v>4</v>
      </c>
      <c r="B4" s="8" t="s">
        <v>5</v>
      </c>
      <c r="C4" s="8" t="s">
        <v>6</v>
      </c>
    </row>
    <row r="5" spans="1:6" s="4" customFormat="1" ht="19.5" customHeight="1">
      <c r="A5" s="9" t="s">
        <v>917</v>
      </c>
      <c r="B5" s="9"/>
      <c r="C5" s="10">
        <f>C6+C125+C134+C165+C190+C201+C226+C288+C327+C344+C360+C416+C433+C445+C454+C457+C471+C474+C480+C481</f>
        <v>509193.42133899993</v>
      </c>
      <c r="F5" s="11"/>
    </row>
    <row r="6" spans="1:6" s="4" customFormat="1" ht="19.5" customHeight="1">
      <c r="A6" s="12">
        <v>201</v>
      </c>
      <c r="B6" s="13" t="s">
        <v>9</v>
      </c>
      <c r="C6" s="10">
        <f>C7+C17+C22+C30+C38+C43+C51+C53+C62+C66+C73+C77+C79+C83+C86+C89+C92+C96+C102+C107+C111+C116+C120+C123</f>
        <v>54102</v>
      </c>
      <c r="F6" s="11"/>
    </row>
    <row r="7" spans="1:6" s="4" customFormat="1" ht="19.5" customHeight="1">
      <c r="A7" s="12">
        <v>20101</v>
      </c>
      <c r="B7" s="13" t="s">
        <v>11</v>
      </c>
      <c r="C7" s="10">
        <f>SUM(C8:C16)</f>
        <v>3019</v>
      </c>
      <c r="F7" s="11"/>
    </row>
    <row r="8" spans="1:6" ht="19.5" customHeight="1">
      <c r="A8" s="12">
        <v>2010101</v>
      </c>
      <c r="B8" s="14" t="s">
        <v>13</v>
      </c>
      <c r="C8" s="15">
        <v>920</v>
      </c>
      <c r="F8" s="11"/>
    </row>
    <row r="9" spans="1:6" ht="19.5" customHeight="1">
      <c r="A9" s="12">
        <v>2010102</v>
      </c>
      <c r="B9" s="14" t="s">
        <v>15</v>
      </c>
      <c r="C9" s="15">
        <v>560</v>
      </c>
      <c r="F9" s="11"/>
    </row>
    <row r="10" spans="1:6" ht="19.5" customHeight="1">
      <c r="A10" s="12">
        <v>2010104</v>
      </c>
      <c r="B10" s="14" t="s">
        <v>17</v>
      </c>
      <c r="C10" s="15">
        <v>1060</v>
      </c>
      <c r="F10" s="11"/>
    </row>
    <row r="11" spans="1:6" ht="19.5" customHeight="1">
      <c r="A11" s="12">
        <v>2010105</v>
      </c>
      <c r="B11" s="14" t="s">
        <v>19</v>
      </c>
      <c r="C11" s="15">
        <v>20</v>
      </c>
      <c r="F11" s="11"/>
    </row>
    <row r="12" spans="1:6" ht="19.5" customHeight="1">
      <c r="A12" s="12">
        <v>2010106</v>
      </c>
      <c r="B12" s="14" t="s">
        <v>21</v>
      </c>
      <c r="C12" s="15">
        <v>30</v>
      </c>
      <c r="F12" s="11"/>
    </row>
    <row r="13" spans="1:6" ht="19.5" customHeight="1">
      <c r="A13" s="12">
        <v>2010107</v>
      </c>
      <c r="B13" s="14" t="s">
        <v>23</v>
      </c>
      <c r="C13" s="15">
        <v>20</v>
      </c>
      <c r="F13" s="11"/>
    </row>
    <row r="14" spans="1:6" ht="19.5" customHeight="1">
      <c r="A14" s="12">
        <v>2010108</v>
      </c>
      <c r="B14" s="14" t="s">
        <v>25</v>
      </c>
      <c r="C14" s="15">
        <v>350</v>
      </c>
      <c r="F14" s="11"/>
    </row>
    <row r="15" spans="1:6" ht="19.5" customHeight="1">
      <c r="A15" s="12">
        <v>2010109</v>
      </c>
      <c r="B15" s="14" t="s">
        <v>27</v>
      </c>
      <c r="C15" s="15">
        <v>20</v>
      </c>
      <c r="F15" s="11"/>
    </row>
    <row r="16" spans="1:6" ht="19.5" customHeight="1">
      <c r="A16" s="12">
        <v>2010150</v>
      </c>
      <c r="B16" s="14" t="s">
        <v>29</v>
      </c>
      <c r="C16" s="15">
        <v>39</v>
      </c>
      <c r="F16" s="11"/>
    </row>
    <row r="17" spans="1:6" s="4" customFormat="1" ht="19.5" customHeight="1">
      <c r="A17" s="12">
        <v>20102</v>
      </c>
      <c r="B17" s="13" t="s">
        <v>31</v>
      </c>
      <c r="C17" s="10">
        <f>SUM(C18:C21)</f>
        <v>1895</v>
      </c>
      <c r="F17" s="11"/>
    </row>
    <row r="18" spans="1:6" ht="19.5" customHeight="1">
      <c r="A18" s="12">
        <v>2010201</v>
      </c>
      <c r="B18" s="14" t="s">
        <v>13</v>
      </c>
      <c r="C18" s="15">
        <v>840</v>
      </c>
      <c r="F18" s="11"/>
    </row>
    <row r="19" spans="1:6" ht="19.5" customHeight="1">
      <c r="A19" s="12">
        <v>2010202</v>
      </c>
      <c r="B19" s="14" t="s">
        <v>15</v>
      </c>
      <c r="C19" s="15">
        <v>621</v>
      </c>
      <c r="F19" s="11"/>
    </row>
    <row r="20" spans="1:6" ht="19.5" customHeight="1">
      <c r="A20" s="12">
        <v>2010204</v>
      </c>
      <c r="B20" s="14" t="s">
        <v>35</v>
      </c>
      <c r="C20" s="15">
        <v>400</v>
      </c>
      <c r="F20" s="11"/>
    </row>
    <row r="21" spans="1:6" ht="19.5" customHeight="1">
      <c r="A21" s="12">
        <v>2010250</v>
      </c>
      <c r="B21" s="14" t="s">
        <v>29</v>
      </c>
      <c r="C21" s="15">
        <v>34</v>
      </c>
      <c r="F21" s="11"/>
    </row>
    <row r="22" spans="1:6" s="4" customFormat="1" ht="19.5" customHeight="1">
      <c r="A22" s="12">
        <v>20103</v>
      </c>
      <c r="B22" s="13" t="s">
        <v>38</v>
      </c>
      <c r="C22" s="10">
        <f>SUM(C23:C29)</f>
        <v>18508</v>
      </c>
      <c r="F22" s="11"/>
    </row>
    <row r="23" spans="1:6" ht="19.5" customHeight="1">
      <c r="A23" s="12">
        <v>2010301</v>
      </c>
      <c r="B23" s="14" t="s">
        <v>13</v>
      </c>
      <c r="C23" s="15">
        <v>1988</v>
      </c>
      <c r="F23" s="11"/>
    </row>
    <row r="24" spans="1:6" ht="19.5" customHeight="1">
      <c r="A24" s="12">
        <v>2010302</v>
      </c>
      <c r="B24" s="14" t="s">
        <v>15</v>
      </c>
      <c r="C24" s="15">
        <v>4320</v>
      </c>
      <c r="F24" s="11"/>
    </row>
    <row r="25" spans="1:6" ht="19.5" customHeight="1">
      <c r="A25" s="12">
        <v>2010303</v>
      </c>
      <c r="B25" s="14" t="s">
        <v>42</v>
      </c>
      <c r="C25" s="15">
        <v>850</v>
      </c>
      <c r="F25" s="11"/>
    </row>
    <row r="26" spans="1:6" ht="19.5" customHeight="1">
      <c r="A26" s="12">
        <v>2010305</v>
      </c>
      <c r="B26" s="14" t="s">
        <v>44</v>
      </c>
      <c r="C26" s="15">
        <v>190</v>
      </c>
      <c r="F26" s="11"/>
    </row>
    <row r="27" spans="1:6" ht="19.5" customHeight="1">
      <c r="A27" s="12">
        <v>2010308</v>
      </c>
      <c r="B27" s="14" t="s">
        <v>46</v>
      </c>
      <c r="C27" s="15">
        <v>731</v>
      </c>
      <c r="F27" s="11"/>
    </row>
    <row r="28" spans="1:6" ht="19.5" customHeight="1">
      <c r="A28" s="12">
        <v>2010350</v>
      </c>
      <c r="B28" s="14" t="s">
        <v>29</v>
      </c>
      <c r="C28" s="15">
        <v>1664</v>
      </c>
      <c r="F28" s="11"/>
    </row>
    <row r="29" spans="1:6" ht="19.5" customHeight="1">
      <c r="A29" s="12">
        <v>2010399</v>
      </c>
      <c r="B29" s="14" t="s">
        <v>49</v>
      </c>
      <c r="C29" s="15">
        <v>8765</v>
      </c>
      <c r="F29" s="11"/>
    </row>
    <row r="30" spans="1:6" s="4" customFormat="1" ht="19.5" customHeight="1">
      <c r="A30" s="12">
        <v>20104</v>
      </c>
      <c r="B30" s="13" t="s">
        <v>51</v>
      </c>
      <c r="C30" s="10">
        <f>SUM(C31:C37)</f>
        <v>3055</v>
      </c>
      <c r="F30" s="11"/>
    </row>
    <row r="31" spans="1:6" ht="19.5" customHeight="1">
      <c r="A31" s="12">
        <v>2010401</v>
      </c>
      <c r="B31" s="14" t="s">
        <v>13</v>
      </c>
      <c r="C31" s="15">
        <v>594</v>
      </c>
      <c r="F31" s="11"/>
    </row>
    <row r="32" spans="1:6" ht="19.5" customHeight="1">
      <c r="A32" s="12">
        <v>2010402</v>
      </c>
      <c r="B32" s="14" t="s">
        <v>15</v>
      </c>
      <c r="C32" s="15">
        <v>951</v>
      </c>
      <c r="F32" s="11"/>
    </row>
    <row r="33" spans="1:6" ht="19.5" customHeight="1">
      <c r="A33" s="12">
        <v>2010406</v>
      </c>
      <c r="B33" s="14" t="s">
        <v>55</v>
      </c>
      <c r="C33" s="15">
        <v>200</v>
      </c>
      <c r="F33" s="11"/>
    </row>
    <row r="34" spans="1:6" ht="19.5" customHeight="1">
      <c r="A34" s="12">
        <v>2010407</v>
      </c>
      <c r="B34" s="14" t="s">
        <v>57</v>
      </c>
      <c r="C34" s="15">
        <v>200</v>
      </c>
      <c r="F34" s="11"/>
    </row>
    <row r="35" spans="1:6" ht="19.5" customHeight="1">
      <c r="A35" s="12">
        <v>2010408</v>
      </c>
      <c r="B35" s="14" t="s">
        <v>59</v>
      </c>
      <c r="C35" s="15">
        <v>179</v>
      </c>
      <c r="F35" s="11"/>
    </row>
    <row r="36" spans="1:6" ht="19.5" customHeight="1">
      <c r="A36" s="12">
        <v>2010450</v>
      </c>
      <c r="B36" s="14" t="s">
        <v>29</v>
      </c>
      <c r="C36" s="15">
        <v>323</v>
      </c>
      <c r="F36" s="11"/>
    </row>
    <row r="37" spans="1:6" ht="19.5" customHeight="1">
      <c r="A37" s="12">
        <v>2010499</v>
      </c>
      <c r="B37" s="14" t="s">
        <v>62</v>
      </c>
      <c r="C37" s="15">
        <v>608</v>
      </c>
      <c r="F37" s="11"/>
    </row>
    <row r="38" spans="1:6" s="4" customFormat="1" ht="19.5" customHeight="1">
      <c r="A38" s="12">
        <v>20105</v>
      </c>
      <c r="B38" s="13" t="s">
        <v>64</v>
      </c>
      <c r="C38" s="10">
        <f>SUM(C39:C42)</f>
        <v>1252</v>
      </c>
      <c r="F38" s="11"/>
    </row>
    <row r="39" spans="1:6" ht="19.5" customHeight="1">
      <c r="A39" s="12">
        <v>2010501</v>
      </c>
      <c r="B39" s="14" t="s">
        <v>13</v>
      </c>
      <c r="C39" s="15">
        <v>394</v>
      </c>
      <c r="F39" s="11"/>
    </row>
    <row r="40" spans="1:6" ht="19.5" customHeight="1">
      <c r="A40" s="12">
        <v>2010502</v>
      </c>
      <c r="B40" s="14" t="s">
        <v>15</v>
      </c>
      <c r="C40" s="15">
        <v>106</v>
      </c>
      <c r="F40" s="11"/>
    </row>
    <row r="41" spans="1:6" ht="19.5" customHeight="1">
      <c r="A41" s="12">
        <v>2010507</v>
      </c>
      <c r="B41" s="14" t="s">
        <v>68</v>
      </c>
      <c r="C41" s="15">
        <v>602</v>
      </c>
      <c r="F41" s="11"/>
    </row>
    <row r="42" spans="1:6" ht="19.5" customHeight="1">
      <c r="A42" s="12">
        <v>2010508</v>
      </c>
      <c r="B42" s="14" t="s">
        <v>70</v>
      </c>
      <c r="C42" s="15">
        <v>150</v>
      </c>
      <c r="F42" s="11"/>
    </row>
    <row r="43" spans="1:6" s="4" customFormat="1" ht="19.5" customHeight="1">
      <c r="A43" s="12">
        <v>20106</v>
      </c>
      <c r="B43" s="13" t="s">
        <v>72</v>
      </c>
      <c r="C43" s="10">
        <f>SUM(C44:C50)</f>
        <v>3824</v>
      </c>
      <c r="F43" s="11"/>
    </row>
    <row r="44" spans="1:6" ht="19.5" customHeight="1">
      <c r="A44" s="12">
        <v>2010601</v>
      </c>
      <c r="B44" s="14" t="s">
        <v>13</v>
      </c>
      <c r="C44" s="15">
        <v>1387</v>
      </c>
      <c r="F44" s="11"/>
    </row>
    <row r="45" spans="1:6" ht="19.5" customHeight="1">
      <c r="A45" s="12">
        <v>2010602</v>
      </c>
      <c r="B45" s="14" t="s">
        <v>15</v>
      </c>
      <c r="C45" s="15">
        <v>435</v>
      </c>
      <c r="F45" s="11"/>
    </row>
    <row r="46" spans="1:6" ht="19.5" customHeight="1">
      <c r="A46" s="12">
        <v>2010605</v>
      </c>
      <c r="B46" s="14" t="s">
        <v>76</v>
      </c>
      <c r="C46" s="15">
        <v>450</v>
      </c>
      <c r="F46" s="11"/>
    </row>
    <row r="47" spans="1:6" ht="19.5" customHeight="1">
      <c r="A47" s="12">
        <v>2010607</v>
      </c>
      <c r="B47" s="14" t="s">
        <v>78</v>
      </c>
      <c r="C47" s="15">
        <v>135</v>
      </c>
      <c r="F47" s="11"/>
    </row>
    <row r="48" spans="1:6" ht="19.5" customHeight="1">
      <c r="A48" s="12">
        <v>2010608</v>
      </c>
      <c r="B48" s="14" t="s">
        <v>80</v>
      </c>
      <c r="C48" s="15">
        <v>600</v>
      </c>
      <c r="F48" s="11"/>
    </row>
    <row r="49" spans="1:6" ht="19.5" customHeight="1">
      <c r="A49" s="12">
        <v>2010650</v>
      </c>
      <c r="B49" s="14" t="s">
        <v>29</v>
      </c>
      <c r="C49" s="15">
        <v>367</v>
      </c>
      <c r="F49" s="11"/>
    </row>
    <row r="50" spans="1:6" ht="19.5" customHeight="1">
      <c r="A50" s="12">
        <v>2010699</v>
      </c>
      <c r="B50" s="14" t="s">
        <v>83</v>
      </c>
      <c r="C50" s="15">
        <v>450</v>
      </c>
      <c r="F50" s="11"/>
    </row>
    <row r="51" spans="1:6" s="4" customFormat="1" ht="19.5" customHeight="1">
      <c r="A51" s="12">
        <v>20108</v>
      </c>
      <c r="B51" s="13" t="s">
        <v>85</v>
      </c>
      <c r="C51" s="10">
        <f>SUM(C52)</f>
        <v>600</v>
      </c>
      <c r="F51" s="11"/>
    </row>
    <row r="52" spans="1:6" ht="19.5" customHeight="1">
      <c r="A52" s="12">
        <v>2010804</v>
      </c>
      <c r="B52" s="14" t="s">
        <v>87</v>
      </c>
      <c r="C52" s="15">
        <v>600</v>
      </c>
      <c r="F52" s="11"/>
    </row>
    <row r="53" spans="1:6" s="4" customFormat="1" ht="19.5" customHeight="1">
      <c r="A53" s="12">
        <v>20110</v>
      </c>
      <c r="B53" s="13" t="s">
        <v>89</v>
      </c>
      <c r="C53" s="10">
        <f>SUM(C54:C61)</f>
        <v>1498</v>
      </c>
      <c r="F53" s="11"/>
    </row>
    <row r="54" spans="1:6" ht="19.5" customHeight="1">
      <c r="A54" s="12">
        <v>2011001</v>
      </c>
      <c r="B54" s="14" t="s">
        <v>13</v>
      </c>
      <c r="C54" s="15">
        <v>496</v>
      </c>
      <c r="F54" s="11"/>
    </row>
    <row r="55" spans="1:6" ht="19.5" customHeight="1">
      <c r="A55" s="12">
        <v>2011002</v>
      </c>
      <c r="B55" s="14" t="s">
        <v>15</v>
      </c>
      <c r="C55" s="15">
        <v>220</v>
      </c>
      <c r="F55" s="11"/>
    </row>
    <row r="56" spans="1:6" ht="19.5" customHeight="1">
      <c r="A56" s="12">
        <v>2011006</v>
      </c>
      <c r="B56" s="14" t="s">
        <v>93</v>
      </c>
      <c r="C56" s="15">
        <v>173</v>
      </c>
      <c r="F56" s="11"/>
    </row>
    <row r="57" spans="1:6" ht="19.5" customHeight="1">
      <c r="A57" s="12">
        <v>2011009</v>
      </c>
      <c r="B57" s="14" t="s">
        <v>95</v>
      </c>
      <c r="C57" s="15">
        <v>40</v>
      </c>
      <c r="F57" s="11"/>
    </row>
    <row r="58" spans="1:6" ht="19.5" customHeight="1">
      <c r="A58" s="12">
        <v>2011010</v>
      </c>
      <c r="B58" s="14" t="s">
        <v>97</v>
      </c>
      <c r="C58" s="15">
        <v>5</v>
      </c>
      <c r="F58" s="11"/>
    </row>
    <row r="59" spans="1:6" ht="19.5" customHeight="1">
      <c r="A59" s="12">
        <v>2011011</v>
      </c>
      <c r="B59" s="14" t="s">
        <v>99</v>
      </c>
      <c r="C59" s="15">
        <v>75</v>
      </c>
      <c r="F59" s="11"/>
    </row>
    <row r="60" spans="1:6" ht="19.5" customHeight="1">
      <c r="A60" s="12">
        <v>2011050</v>
      </c>
      <c r="B60" s="14" t="s">
        <v>29</v>
      </c>
      <c r="C60" s="15">
        <v>300</v>
      </c>
      <c r="F60" s="11"/>
    </row>
    <row r="61" spans="1:6" ht="19.5" customHeight="1">
      <c r="A61" s="12">
        <v>2011099</v>
      </c>
      <c r="B61" s="14" t="s">
        <v>102</v>
      </c>
      <c r="C61" s="15">
        <v>189</v>
      </c>
      <c r="F61" s="11"/>
    </row>
    <row r="62" spans="1:6" s="4" customFormat="1" ht="19.5" customHeight="1">
      <c r="A62" s="12">
        <v>20111</v>
      </c>
      <c r="B62" s="13" t="s">
        <v>104</v>
      </c>
      <c r="C62" s="10">
        <f>SUM(C63:C65)</f>
        <v>1813</v>
      </c>
      <c r="F62" s="11"/>
    </row>
    <row r="63" spans="1:6" ht="19.5" customHeight="1">
      <c r="A63" s="12">
        <v>2011101</v>
      </c>
      <c r="B63" s="14" t="s">
        <v>13</v>
      </c>
      <c r="C63" s="15">
        <v>591</v>
      </c>
      <c r="F63" s="11"/>
    </row>
    <row r="64" spans="1:6" ht="19.5" customHeight="1">
      <c r="A64" s="12">
        <v>2011102</v>
      </c>
      <c r="B64" s="14" t="s">
        <v>15</v>
      </c>
      <c r="C64" s="15">
        <v>1160</v>
      </c>
      <c r="F64" s="11"/>
    </row>
    <row r="65" spans="1:6" ht="19.5" customHeight="1">
      <c r="A65" s="12">
        <v>2011150</v>
      </c>
      <c r="B65" s="14" t="s">
        <v>29</v>
      </c>
      <c r="C65" s="15">
        <v>62</v>
      </c>
      <c r="F65" s="11"/>
    </row>
    <row r="66" spans="1:6" s="4" customFormat="1" ht="19.5" customHeight="1">
      <c r="A66" s="12">
        <v>20113</v>
      </c>
      <c r="B66" s="13" t="s">
        <v>109</v>
      </c>
      <c r="C66" s="10">
        <f>SUM(C67:C72)</f>
        <v>6041</v>
      </c>
      <c r="F66" s="11"/>
    </row>
    <row r="67" spans="1:6" ht="19.5" customHeight="1">
      <c r="A67" s="12">
        <v>2011301</v>
      </c>
      <c r="B67" s="14" t="s">
        <v>13</v>
      </c>
      <c r="C67" s="15">
        <v>460</v>
      </c>
      <c r="F67" s="11"/>
    </row>
    <row r="68" spans="1:6" ht="19.5" customHeight="1">
      <c r="A68" s="12">
        <v>2011302</v>
      </c>
      <c r="B68" s="14" t="s">
        <v>15</v>
      </c>
      <c r="C68" s="15">
        <v>354</v>
      </c>
      <c r="F68" s="11"/>
    </row>
    <row r="69" spans="1:6" ht="19.5" customHeight="1">
      <c r="A69" s="12">
        <v>2011304</v>
      </c>
      <c r="B69" s="14" t="s">
        <v>113</v>
      </c>
      <c r="C69" s="15">
        <v>40</v>
      </c>
      <c r="F69" s="11"/>
    </row>
    <row r="70" spans="1:6" ht="19.5" customHeight="1">
      <c r="A70" s="12">
        <v>2011308</v>
      </c>
      <c r="B70" s="14" t="s">
        <v>115</v>
      </c>
      <c r="C70" s="15">
        <v>4500</v>
      </c>
      <c r="F70" s="11"/>
    </row>
    <row r="71" spans="1:6" ht="19.5" customHeight="1">
      <c r="A71" s="12">
        <v>2011350</v>
      </c>
      <c r="B71" s="14" t="s">
        <v>29</v>
      </c>
      <c r="C71" s="15">
        <v>140</v>
      </c>
      <c r="F71" s="11"/>
    </row>
    <row r="72" spans="1:6" ht="19.5" customHeight="1">
      <c r="A72" s="12">
        <v>2011399</v>
      </c>
      <c r="B72" s="14" t="s">
        <v>118</v>
      </c>
      <c r="C72" s="15">
        <v>547</v>
      </c>
      <c r="F72" s="11"/>
    </row>
    <row r="73" spans="1:6" s="4" customFormat="1" ht="19.5" customHeight="1">
      <c r="A73" s="12">
        <v>20115</v>
      </c>
      <c r="B73" s="13" t="s">
        <v>120</v>
      </c>
      <c r="C73" s="10">
        <f>SUM(C74:C76)</f>
        <v>100</v>
      </c>
      <c r="F73" s="11"/>
    </row>
    <row r="74" spans="1:6" ht="19.5" customHeight="1">
      <c r="A74" s="12">
        <v>2011505</v>
      </c>
      <c r="B74" s="14" t="s">
        <v>122</v>
      </c>
      <c r="C74" s="15">
        <v>30</v>
      </c>
      <c r="F74" s="11"/>
    </row>
    <row r="75" spans="1:6" ht="19.5" customHeight="1">
      <c r="A75" s="12">
        <v>2011506</v>
      </c>
      <c r="B75" s="14" t="s">
        <v>124</v>
      </c>
      <c r="C75" s="15">
        <v>20</v>
      </c>
      <c r="F75" s="11"/>
    </row>
    <row r="76" spans="1:6" ht="19.5" customHeight="1">
      <c r="A76" s="12">
        <v>2011599</v>
      </c>
      <c r="B76" s="14" t="s">
        <v>126</v>
      </c>
      <c r="C76" s="15">
        <v>50</v>
      </c>
      <c r="F76" s="11"/>
    </row>
    <row r="77" spans="1:6" s="4" customFormat="1" ht="19.5" customHeight="1">
      <c r="A77" s="12">
        <v>20117</v>
      </c>
      <c r="B77" s="13" t="s">
        <v>128</v>
      </c>
      <c r="C77" s="10">
        <f>C78</f>
        <v>110</v>
      </c>
      <c r="F77" s="11"/>
    </row>
    <row r="78" spans="1:6" ht="19.5" customHeight="1">
      <c r="A78" s="12">
        <v>2011706</v>
      </c>
      <c r="B78" s="14" t="s">
        <v>130</v>
      </c>
      <c r="C78" s="15">
        <v>110</v>
      </c>
      <c r="F78" s="11"/>
    </row>
    <row r="79" spans="1:6" s="4" customFormat="1" ht="19.5" customHeight="1">
      <c r="A79" s="12">
        <v>20123</v>
      </c>
      <c r="B79" s="13" t="s">
        <v>132</v>
      </c>
      <c r="C79" s="10">
        <f>SUM(C80:C82)</f>
        <v>160</v>
      </c>
      <c r="F79" s="11"/>
    </row>
    <row r="80" spans="1:6" ht="19.5" customHeight="1">
      <c r="A80" s="12">
        <v>2012301</v>
      </c>
      <c r="B80" s="14" t="s">
        <v>13</v>
      </c>
      <c r="C80" s="15">
        <v>80</v>
      </c>
      <c r="F80" s="11"/>
    </row>
    <row r="81" spans="1:6" ht="19.5" customHeight="1">
      <c r="A81" s="12">
        <v>2012302</v>
      </c>
      <c r="B81" s="14" t="s">
        <v>15</v>
      </c>
      <c r="C81" s="15">
        <v>60</v>
      </c>
      <c r="F81" s="11"/>
    </row>
    <row r="82" spans="1:6" ht="19.5" customHeight="1">
      <c r="A82" s="12">
        <v>2012304</v>
      </c>
      <c r="B82" s="14" t="s">
        <v>136</v>
      </c>
      <c r="C82" s="15">
        <v>20</v>
      </c>
      <c r="F82" s="11"/>
    </row>
    <row r="83" spans="1:6" s="4" customFormat="1" ht="19.5" customHeight="1">
      <c r="A83" s="12">
        <v>20124</v>
      </c>
      <c r="B83" s="13" t="s">
        <v>138</v>
      </c>
      <c r="C83" s="10">
        <f>SUM(C84:C85)</f>
        <v>49</v>
      </c>
      <c r="F83" s="11"/>
    </row>
    <row r="84" spans="1:6" ht="19.5" customHeight="1">
      <c r="A84" s="12">
        <v>2012402</v>
      </c>
      <c r="B84" s="14" t="s">
        <v>15</v>
      </c>
      <c r="C84" s="15">
        <v>19</v>
      </c>
      <c r="F84" s="11"/>
    </row>
    <row r="85" spans="1:6" ht="19.5" customHeight="1">
      <c r="A85" s="12">
        <v>2012404</v>
      </c>
      <c r="B85" s="14" t="s">
        <v>141</v>
      </c>
      <c r="C85" s="15">
        <v>30</v>
      </c>
      <c r="F85" s="11"/>
    </row>
    <row r="86" spans="1:6" s="4" customFormat="1" ht="19.5" customHeight="1">
      <c r="A86" s="12">
        <v>20125</v>
      </c>
      <c r="B86" s="13" t="s">
        <v>143</v>
      </c>
      <c r="C86" s="10">
        <f>SUM(C87:C88)</f>
        <v>70</v>
      </c>
      <c r="F86" s="11"/>
    </row>
    <row r="87" spans="1:6" ht="19.5" customHeight="1">
      <c r="A87" s="12">
        <v>2012501</v>
      </c>
      <c r="B87" s="14" t="s">
        <v>13</v>
      </c>
      <c r="C87" s="15">
        <v>40</v>
      </c>
      <c r="F87" s="11"/>
    </row>
    <row r="88" spans="1:6" ht="19.5" customHeight="1">
      <c r="A88" s="12">
        <v>2012502</v>
      </c>
      <c r="B88" s="14" t="s">
        <v>15</v>
      </c>
      <c r="C88" s="15">
        <v>30</v>
      </c>
      <c r="F88" s="11"/>
    </row>
    <row r="89" spans="1:6" s="4" customFormat="1" ht="19.5" customHeight="1">
      <c r="A89" s="12">
        <v>20126</v>
      </c>
      <c r="B89" s="13" t="s">
        <v>147</v>
      </c>
      <c r="C89" s="10">
        <f>SUM(C90:C91)</f>
        <v>772</v>
      </c>
      <c r="F89" s="11"/>
    </row>
    <row r="90" spans="1:6" ht="19.5" customHeight="1">
      <c r="A90" s="12">
        <v>2012601</v>
      </c>
      <c r="B90" s="14" t="s">
        <v>13</v>
      </c>
      <c r="C90" s="15">
        <v>300</v>
      </c>
      <c r="F90" s="11"/>
    </row>
    <row r="91" spans="1:6" ht="19.5" customHeight="1">
      <c r="A91" s="12">
        <v>2012604</v>
      </c>
      <c r="B91" s="14" t="s">
        <v>150</v>
      </c>
      <c r="C91" s="15">
        <v>472</v>
      </c>
      <c r="F91" s="11"/>
    </row>
    <row r="92" spans="1:6" s="4" customFormat="1" ht="19.5" customHeight="1">
      <c r="A92" s="12">
        <v>20128</v>
      </c>
      <c r="B92" s="13" t="s">
        <v>152</v>
      </c>
      <c r="C92" s="10">
        <f>SUM(C93:C95)</f>
        <v>427</v>
      </c>
      <c r="F92" s="11"/>
    </row>
    <row r="93" spans="1:6" ht="19.5" customHeight="1">
      <c r="A93" s="12">
        <v>2012801</v>
      </c>
      <c r="B93" s="14" t="s">
        <v>13</v>
      </c>
      <c r="C93" s="15">
        <v>192</v>
      </c>
      <c r="F93" s="11"/>
    </row>
    <row r="94" spans="1:6" ht="19.5" customHeight="1">
      <c r="A94" s="12">
        <v>2012802</v>
      </c>
      <c r="B94" s="14" t="s">
        <v>15</v>
      </c>
      <c r="C94" s="15">
        <v>200</v>
      </c>
      <c r="F94" s="11"/>
    </row>
    <row r="95" spans="1:6" ht="19.5" customHeight="1">
      <c r="A95" s="12">
        <v>2012850</v>
      </c>
      <c r="B95" s="14" t="s">
        <v>29</v>
      </c>
      <c r="C95" s="15">
        <v>35</v>
      </c>
      <c r="F95" s="11"/>
    </row>
    <row r="96" spans="1:6" s="4" customFormat="1" ht="19.5" customHeight="1">
      <c r="A96" s="12">
        <v>20129</v>
      </c>
      <c r="B96" s="13" t="s">
        <v>157</v>
      </c>
      <c r="C96" s="10">
        <f>SUM(C97:C101)</f>
        <v>1574</v>
      </c>
      <c r="F96" s="11"/>
    </row>
    <row r="97" spans="1:6" ht="19.5" customHeight="1">
      <c r="A97" s="12">
        <v>2012901</v>
      </c>
      <c r="B97" s="14" t="s">
        <v>13</v>
      </c>
      <c r="C97" s="15">
        <v>694</v>
      </c>
      <c r="F97" s="11"/>
    </row>
    <row r="98" spans="1:6" ht="19.5" customHeight="1">
      <c r="A98" s="12">
        <v>2012902</v>
      </c>
      <c r="B98" s="14" t="s">
        <v>15</v>
      </c>
      <c r="C98" s="15">
        <v>346</v>
      </c>
      <c r="F98" s="11"/>
    </row>
    <row r="99" spans="1:6" ht="19.5" customHeight="1">
      <c r="A99" s="12">
        <v>2012905</v>
      </c>
      <c r="B99" s="14" t="s">
        <v>161</v>
      </c>
      <c r="C99" s="15">
        <v>15</v>
      </c>
      <c r="F99" s="11"/>
    </row>
    <row r="100" spans="1:6" ht="19.5" customHeight="1">
      <c r="A100" s="12">
        <v>2012950</v>
      </c>
      <c r="B100" s="14" t="s">
        <v>29</v>
      </c>
      <c r="C100" s="15">
        <v>219</v>
      </c>
      <c r="F100" s="11"/>
    </row>
    <row r="101" spans="1:6" ht="19.5" customHeight="1">
      <c r="A101" s="12">
        <v>2012999</v>
      </c>
      <c r="B101" s="14" t="s">
        <v>164</v>
      </c>
      <c r="C101" s="15">
        <v>300</v>
      </c>
      <c r="F101" s="11"/>
    </row>
    <row r="102" spans="1:6" s="4" customFormat="1" ht="19.5" customHeight="1">
      <c r="A102" s="12">
        <v>20131</v>
      </c>
      <c r="B102" s="13" t="s">
        <v>166</v>
      </c>
      <c r="C102" s="10">
        <f>SUM(C103:C106)</f>
        <v>4718</v>
      </c>
      <c r="F102" s="11"/>
    </row>
    <row r="103" spans="1:6" ht="19.5" customHeight="1">
      <c r="A103" s="12">
        <v>2013101</v>
      </c>
      <c r="B103" s="14" t="s">
        <v>13</v>
      </c>
      <c r="C103" s="15">
        <v>1723</v>
      </c>
      <c r="F103" s="11"/>
    </row>
    <row r="104" spans="1:6" ht="19.5" customHeight="1">
      <c r="A104" s="12">
        <v>2013102</v>
      </c>
      <c r="B104" s="14" t="s">
        <v>15</v>
      </c>
      <c r="C104" s="15">
        <v>1345</v>
      </c>
      <c r="F104" s="11"/>
    </row>
    <row r="105" spans="1:6" ht="19.5" customHeight="1">
      <c r="A105" s="12">
        <v>2013105</v>
      </c>
      <c r="B105" s="14" t="s">
        <v>170</v>
      </c>
      <c r="C105" s="15">
        <v>1500</v>
      </c>
      <c r="F105" s="11"/>
    </row>
    <row r="106" spans="1:6" ht="19.5" customHeight="1">
      <c r="A106" s="12">
        <v>2013150</v>
      </c>
      <c r="B106" s="14" t="s">
        <v>29</v>
      </c>
      <c r="C106" s="15">
        <v>150</v>
      </c>
      <c r="F106" s="11"/>
    </row>
    <row r="107" spans="1:6" s="4" customFormat="1" ht="19.5" customHeight="1">
      <c r="A107" s="12">
        <v>20132</v>
      </c>
      <c r="B107" s="13" t="s">
        <v>173</v>
      </c>
      <c r="C107" s="10">
        <f>SUM(C108:C110)</f>
        <v>1881</v>
      </c>
      <c r="F107" s="11"/>
    </row>
    <row r="108" spans="1:6" ht="19.5" customHeight="1">
      <c r="A108" s="12">
        <v>2013201</v>
      </c>
      <c r="B108" s="14" t="s">
        <v>13</v>
      </c>
      <c r="C108" s="15">
        <v>368</v>
      </c>
      <c r="F108" s="11"/>
    </row>
    <row r="109" spans="1:6" ht="19.5" customHeight="1">
      <c r="A109" s="12">
        <v>2013202</v>
      </c>
      <c r="B109" s="14" t="s">
        <v>15</v>
      </c>
      <c r="C109" s="15">
        <v>1468</v>
      </c>
      <c r="F109" s="11"/>
    </row>
    <row r="110" spans="1:6" ht="19.5" customHeight="1">
      <c r="A110" s="12">
        <v>2013250</v>
      </c>
      <c r="B110" s="14" t="s">
        <v>29</v>
      </c>
      <c r="C110" s="15">
        <v>45</v>
      </c>
      <c r="F110" s="11"/>
    </row>
    <row r="111" spans="1:6" s="4" customFormat="1" ht="19.5" customHeight="1">
      <c r="A111" s="12">
        <v>20133</v>
      </c>
      <c r="B111" s="13" t="s">
        <v>178</v>
      </c>
      <c r="C111" s="10">
        <f>SUM(C112:C115)</f>
        <v>1882</v>
      </c>
      <c r="F111" s="11"/>
    </row>
    <row r="112" spans="1:6" ht="19.5" customHeight="1">
      <c r="A112" s="12">
        <v>2013301</v>
      </c>
      <c r="B112" s="14" t="s">
        <v>13</v>
      </c>
      <c r="C112" s="15">
        <v>284</v>
      </c>
      <c r="F112" s="11"/>
    </row>
    <row r="113" spans="1:6" ht="19.5" customHeight="1">
      <c r="A113" s="12">
        <v>2013302</v>
      </c>
      <c r="B113" s="14" t="s">
        <v>15</v>
      </c>
      <c r="C113" s="15">
        <v>1100</v>
      </c>
      <c r="F113" s="11"/>
    </row>
    <row r="114" spans="1:6" ht="19.5" customHeight="1">
      <c r="A114" s="12">
        <v>2013350</v>
      </c>
      <c r="B114" s="14" t="s">
        <v>29</v>
      </c>
      <c r="C114" s="15">
        <v>98</v>
      </c>
      <c r="F114" s="11"/>
    </row>
    <row r="115" spans="1:6" ht="19.5" customHeight="1">
      <c r="A115" s="12">
        <v>2013399</v>
      </c>
      <c r="B115" s="14" t="s">
        <v>183</v>
      </c>
      <c r="C115" s="15">
        <v>400</v>
      </c>
      <c r="F115" s="11"/>
    </row>
    <row r="116" spans="1:6" s="4" customFormat="1" ht="19.5" customHeight="1">
      <c r="A116" s="12">
        <v>20134</v>
      </c>
      <c r="B116" s="13" t="s">
        <v>185</v>
      </c>
      <c r="C116" s="10">
        <f>SUM(C117:C119)</f>
        <v>608</v>
      </c>
      <c r="F116" s="11"/>
    </row>
    <row r="117" spans="1:6" ht="19.5" customHeight="1">
      <c r="A117" s="12">
        <v>2013401</v>
      </c>
      <c r="B117" s="14" t="s">
        <v>13</v>
      </c>
      <c r="C117" s="15">
        <v>132</v>
      </c>
      <c r="F117" s="11"/>
    </row>
    <row r="118" spans="1:6" ht="19.5" customHeight="1">
      <c r="A118" s="12">
        <v>2013402</v>
      </c>
      <c r="B118" s="14" t="s">
        <v>15</v>
      </c>
      <c r="C118" s="15">
        <v>425</v>
      </c>
      <c r="F118" s="11"/>
    </row>
    <row r="119" spans="1:6" ht="19.5" customHeight="1">
      <c r="A119" s="12">
        <v>2013450</v>
      </c>
      <c r="B119" s="14" t="s">
        <v>29</v>
      </c>
      <c r="C119" s="15">
        <v>51</v>
      </c>
      <c r="F119" s="11"/>
    </row>
    <row r="120" spans="1:6" s="4" customFormat="1" ht="19.5" customHeight="1">
      <c r="A120" s="12">
        <v>20136</v>
      </c>
      <c r="B120" s="13" t="s">
        <v>190</v>
      </c>
      <c r="C120" s="10">
        <f>SUM(C121:C122)</f>
        <v>186</v>
      </c>
      <c r="F120" s="11"/>
    </row>
    <row r="121" spans="1:6" ht="19.5" customHeight="1">
      <c r="A121" s="12">
        <v>2013601</v>
      </c>
      <c r="B121" s="14" t="s">
        <v>13</v>
      </c>
      <c r="C121" s="15">
        <v>118</v>
      </c>
      <c r="F121" s="11"/>
    </row>
    <row r="122" spans="1:6" ht="19.5" customHeight="1">
      <c r="A122" s="12">
        <v>2013602</v>
      </c>
      <c r="B122" s="14" t="s">
        <v>15</v>
      </c>
      <c r="C122" s="15">
        <v>68</v>
      </c>
      <c r="F122" s="11"/>
    </row>
    <row r="123" spans="1:6" s="4" customFormat="1" ht="19.5" customHeight="1">
      <c r="A123" s="12">
        <v>20199</v>
      </c>
      <c r="B123" s="13" t="s">
        <v>194</v>
      </c>
      <c r="C123" s="10">
        <f>C124</f>
        <v>60</v>
      </c>
      <c r="F123" s="11"/>
    </row>
    <row r="124" spans="1:6" ht="19.5" customHeight="1">
      <c r="A124" s="12">
        <v>2019999</v>
      </c>
      <c r="B124" s="14" t="s">
        <v>196</v>
      </c>
      <c r="C124" s="15">
        <v>60</v>
      </c>
      <c r="F124" s="11"/>
    </row>
    <row r="125" spans="1:6" s="4" customFormat="1" ht="19.5" customHeight="1">
      <c r="A125" s="12">
        <v>203</v>
      </c>
      <c r="B125" s="13" t="s">
        <v>198</v>
      </c>
      <c r="C125" s="10">
        <f>C126+C132</f>
        <v>1495.6</v>
      </c>
      <c r="F125" s="11"/>
    </row>
    <row r="126" spans="1:6" s="4" customFormat="1" ht="19.5" customHeight="1">
      <c r="A126" s="12">
        <v>20306</v>
      </c>
      <c r="B126" s="13" t="s">
        <v>200</v>
      </c>
      <c r="C126" s="10">
        <f>SUM(C127:C131)</f>
        <v>1427</v>
      </c>
      <c r="F126" s="11"/>
    </row>
    <row r="127" spans="1:6" ht="19.5" customHeight="1">
      <c r="A127" s="12">
        <v>2030601</v>
      </c>
      <c r="B127" s="14" t="s">
        <v>202</v>
      </c>
      <c r="C127" s="15">
        <v>65</v>
      </c>
      <c r="F127" s="11"/>
    </row>
    <row r="128" spans="1:6" ht="19.5" customHeight="1">
      <c r="A128" s="12">
        <v>2030603</v>
      </c>
      <c r="B128" s="14" t="s">
        <v>883</v>
      </c>
      <c r="C128" s="15">
        <v>400</v>
      </c>
      <c r="F128" s="11"/>
    </row>
    <row r="129" spans="1:6" ht="19.5" customHeight="1">
      <c r="A129" s="12">
        <v>2030606</v>
      </c>
      <c r="B129" s="14" t="s">
        <v>204</v>
      </c>
      <c r="C129" s="15">
        <v>120</v>
      </c>
      <c r="F129" s="11"/>
    </row>
    <row r="130" spans="1:6" ht="19.5" customHeight="1">
      <c r="A130" s="12">
        <v>2030607</v>
      </c>
      <c r="B130" s="14" t="s">
        <v>206</v>
      </c>
      <c r="C130" s="15">
        <v>800</v>
      </c>
      <c r="F130" s="11"/>
    </row>
    <row r="131" spans="1:6" ht="19.5" customHeight="1">
      <c r="A131" s="12">
        <v>2030699</v>
      </c>
      <c r="B131" s="14" t="s">
        <v>208</v>
      </c>
      <c r="C131" s="15">
        <v>42</v>
      </c>
      <c r="F131" s="11"/>
    </row>
    <row r="132" spans="1:6" s="4" customFormat="1" ht="19.5" customHeight="1">
      <c r="A132" s="12">
        <v>20399</v>
      </c>
      <c r="B132" s="13" t="s">
        <v>210</v>
      </c>
      <c r="C132" s="10">
        <f>C133</f>
        <v>68.6</v>
      </c>
      <c r="F132" s="11"/>
    </row>
    <row r="133" spans="1:6" ht="19.5" customHeight="1">
      <c r="A133" s="12">
        <v>2039901</v>
      </c>
      <c r="B133" s="14" t="s">
        <v>212</v>
      </c>
      <c r="C133" s="15">
        <v>68.6</v>
      </c>
      <c r="F133" s="11"/>
    </row>
    <row r="134" spans="1:6" s="4" customFormat="1" ht="19.5" customHeight="1">
      <c r="A134" s="12">
        <v>204</v>
      </c>
      <c r="B134" s="13" t="s">
        <v>214</v>
      </c>
      <c r="C134" s="10">
        <f>C135+C138+C153+C163</f>
        <v>22614.609975999996</v>
      </c>
      <c r="F134" s="11"/>
    </row>
    <row r="135" spans="1:6" s="4" customFormat="1" ht="19.5" customHeight="1">
      <c r="A135" s="12">
        <v>20401</v>
      </c>
      <c r="B135" s="13" t="s">
        <v>216</v>
      </c>
      <c r="C135" s="10">
        <f>SUM(C136:C137)</f>
        <v>3155</v>
      </c>
      <c r="F135" s="11"/>
    </row>
    <row r="136" spans="1:6" ht="19.5" customHeight="1">
      <c r="A136" s="12">
        <v>2040103</v>
      </c>
      <c r="B136" s="14" t="s">
        <v>218</v>
      </c>
      <c r="C136" s="15">
        <v>3080</v>
      </c>
      <c r="F136" s="11"/>
    </row>
    <row r="137" spans="1:6" ht="19.5" customHeight="1">
      <c r="A137" s="12">
        <v>2040199</v>
      </c>
      <c r="B137" s="14" t="s">
        <v>220</v>
      </c>
      <c r="C137" s="15">
        <v>75</v>
      </c>
      <c r="F137" s="11"/>
    </row>
    <row r="138" spans="1:6" s="4" customFormat="1" ht="19.5" customHeight="1">
      <c r="A138" s="12">
        <v>20402</v>
      </c>
      <c r="B138" s="13" t="s">
        <v>222</v>
      </c>
      <c r="C138" s="10">
        <f>SUM(C139:C152)</f>
        <v>17778.093266999997</v>
      </c>
      <c r="F138" s="11"/>
    </row>
    <row r="139" spans="1:6" ht="19.5" customHeight="1">
      <c r="A139" s="12">
        <v>2040201</v>
      </c>
      <c r="B139" s="14" t="s">
        <v>13</v>
      </c>
      <c r="C139" s="15">
        <v>10437.544267</v>
      </c>
      <c r="F139" s="11"/>
    </row>
    <row r="140" spans="1:6" ht="19.5" customHeight="1">
      <c r="A140" s="12">
        <v>2040202</v>
      </c>
      <c r="B140" s="14" t="s">
        <v>15</v>
      </c>
      <c r="C140" s="15">
        <v>3653.1029999999996</v>
      </c>
      <c r="F140" s="11"/>
    </row>
    <row r="141" spans="1:6" ht="19.5" customHeight="1">
      <c r="A141" s="12">
        <v>2040204</v>
      </c>
      <c r="B141" s="14" t="s">
        <v>226</v>
      </c>
      <c r="C141" s="15">
        <v>1177.696</v>
      </c>
      <c r="F141" s="11"/>
    </row>
    <row r="142" spans="1:6" ht="19.5" customHeight="1">
      <c r="A142" s="12">
        <v>2040205</v>
      </c>
      <c r="B142" s="14" t="s">
        <v>228</v>
      </c>
      <c r="C142" s="15">
        <v>100</v>
      </c>
      <c r="F142" s="11"/>
    </row>
    <row r="143" spans="1:6" ht="19.5" customHeight="1">
      <c r="A143" s="12">
        <v>2040206</v>
      </c>
      <c r="B143" s="14" t="s">
        <v>230</v>
      </c>
      <c r="C143" s="15">
        <v>302</v>
      </c>
      <c r="F143" s="11"/>
    </row>
    <row r="144" spans="1:6" ht="19.5" customHeight="1">
      <c r="A144" s="12">
        <v>2040207</v>
      </c>
      <c r="B144" s="14" t="s">
        <v>232</v>
      </c>
      <c r="C144" s="15">
        <v>20</v>
      </c>
      <c r="F144" s="11"/>
    </row>
    <row r="145" spans="1:6" ht="19.5" customHeight="1">
      <c r="A145" s="12">
        <v>2040208</v>
      </c>
      <c r="B145" s="14" t="s">
        <v>234</v>
      </c>
      <c r="C145" s="15">
        <v>10</v>
      </c>
      <c r="F145" s="11"/>
    </row>
    <row r="146" spans="1:6" ht="19.5" customHeight="1">
      <c r="A146" s="12">
        <v>2040210</v>
      </c>
      <c r="B146" s="14" t="s">
        <v>236</v>
      </c>
      <c r="C146" s="15">
        <v>10</v>
      </c>
      <c r="F146" s="11"/>
    </row>
    <row r="147" spans="1:6" ht="19.5" customHeight="1">
      <c r="A147" s="12">
        <v>2040211</v>
      </c>
      <c r="B147" s="14" t="s">
        <v>238</v>
      </c>
      <c r="C147" s="15">
        <v>40</v>
      </c>
      <c r="F147" s="11"/>
    </row>
    <row r="148" spans="1:6" ht="19.5" customHeight="1">
      <c r="A148" s="12">
        <v>2040212</v>
      </c>
      <c r="B148" s="14" t="s">
        <v>240</v>
      </c>
      <c r="C148" s="15">
        <v>1192.75</v>
      </c>
      <c r="F148" s="11"/>
    </row>
    <row r="149" spans="1:6" ht="19.5" customHeight="1">
      <c r="A149" s="12">
        <v>2040215</v>
      </c>
      <c r="B149" s="14" t="s">
        <v>242</v>
      </c>
      <c r="C149" s="15">
        <v>10</v>
      </c>
      <c r="F149" s="11"/>
    </row>
    <row r="150" spans="1:6" ht="19.5" customHeight="1">
      <c r="A150" s="12">
        <v>2040216</v>
      </c>
      <c r="B150" s="14" t="s">
        <v>244</v>
      </c>
      <c r="C150" s="15">
        <v>342</v>
      </c>
      <c r="F150" s="11"/>
    </row>
    <row r="151" spans="1:6" ht="19.5" customHeight="1">
      <c r="A151" s="12">
        <v>2040217</v>
      </c>
      <c r="B151" s="14" t="s">
        <v>246</v>
      </c>
      <c r="C151" s="15">
        <v>453</v>
      </c>
      <c r="F151" s="11"/>
    </row>
    <row r="152" spans="1:6" ht="19.5" customHeight="1">
      <c r="A152" s="12">
        <v>2040218</v>
      </c>
      <c r="B152" s="14" t="s">
        <v>248</v>
      </c>
      <c r="C152" s="15">
        <v>30</v>
      </c>
      <c r="F152" s="11"/>
    </row>
    <row r="153" spans="1:6" s="4" customFormat="1" ht="19.5" customHeight="1">
      <c r="A153" s="12">
        <v>20406</v>
      </c>
      <c r="B153" s="13" t="s">
        <v>250</v>
      </c>
      <c r="C153" s="10">
        <f>SUM(C154:C162)</f>
        <v>1678.516709</v>
      </c>
      <c r="F153" s="11"/>
    </row>
    <row r="154" spans="1:6" ht="19.5" customHeight="1">
      <c r="A154" s="12">
        <v>2040601</v>
      </c>
      <c r="B154" s="14" t="s">
        <v>13</v>
      </c>
      <c r="C154" s="15">
        <v>824.3901390000001</v>
      </c>
      <c r="F154" s="11"/>
    </row>
    <row r="155" spans="1:6" ht="19.5" customHeight="1">
      <c r="A155" s="12">
        <v>2040602</v>
      </c>
      <c r="B155" s="14" t="s">
        <v>15</v>
      </c>
      <c r="C155" s="15">
        <v>378</v>
      </c>
      <c r="F155" s="11"/>
    </row>
    <row r="156" spans="1:6" ht="19.5" customHeight="1">
      <c r="A156" s="12">
        <v>2040604</v>
      </c>
      <c r="B156" s="14" t="s">
        <v>254</v>
      </c>
      <c r="C156" s="15">
        <v>237.76</v>
      </c>
      <c r="F156" s="11"/>
    </row>
    <row r="157" spans="1:6" ht="19.5" customHeight="1">
      <c r="A157" s="12">
        <v>2040605</v>
      </c>
      <c r="B157" s="14" t="s">
        <v>256</v>
      </c>
      <c r="C157" s="15">
        <v>94</v>
      </c>
      <c r="F157" s="11"/>
    </row>
    <row r="158" spans="1:6" ht="19.5" customHeight="1">
      <c r="A158" s="12">
        <v>2040606</v>
      </c>
      <c r="B158" s="14" t="s">
        <v>258</v>
      </c>
      <c r="C158" s="15">
        <v>5</v>
      </c>
      <c r="F158" s="11"/>
    </row>
    <row r="159" spans="1:6" ht="19.5" customHeight="1">
      <c r="A159" s="12">
        <v>2040607</v>
      </c>
      <c r="B159" s="14" t="s">
        <v>260</v>
      </c>
      <c r="C159" s="15">
        <v>74.8</v>
      </c>
      <c r="F159" s="11"/>
    </row>
    <row r="160" spans="1:6" ht="19.5" customHeight="1">
      <c r="A160" s="12">
        <v>2040610</v>
      </c>
      <c r="B160" s="14" t="s">
        <v>262</v>
      </c>
      <c r="C160" s="15">
        <v>28</v>
      </c>
      <c r="F160" s="11"/>
    </row>
    <row r="161" spans="1:6" ht="19.5" customHeight="1">
      <c r="A161" s="12">
        <v>2040611</v>
      </c>
      <c r="B161" s="14" t="s">
        <v>264</v>
      </c>
      <c r="C161" s="15">
        <v>5</v>
      </c>
      <c r="F161" s="11"/>
    </row>
    <row r="162" spans="1:6" ht="19.5" customHeight="1">
      <c r="A162" s="12">
        <v>2040650</v>
      </c>
      <c r="B162" s="14" t="s">
        <v>29</v>
      </c>
      <c r="C162" s="15">
        <v>31.566570000000002</v>
      </c>
      <c r="F162" s="11"/>
    </row>
    <row r="163" spans="1:6" s="4" customFormat="1" ht="19.5" customHeight="1">
      <c r="A163" s="12">
        <v>20409</v>
      </c>
      <c r="B163" s="13" t="s">
        <v>267</v>
      </c>
      <c r="C163" s="10">
        <f>C164</f>
        <v>3</v>
      </c>
      <c r="F163" s="11"/>
    </row>
    <row r="164" spans="1:6" ht="19.5" customHeight="1">
      <c r="A164" s="12">
        <v>2040905</v>
      </c>
      <c r="B164" s="14" t="s">
        <v>269</v>
      </c>
      <c r="C164" s="15">
        <v>3</v>
      </c>
      <c r="F164" s="11"/>
    </row>
    <row r="165" spans="1:6" s="4" customFormat="1" ht="19.5" customHeight="1">
      <c r="A165" s="12">
        <v>205</v>
      </c>
      <c r="B165" s="13" t="s">
        <v>271</v>
      </c>
      <c r="C165" s="10">
        <f>C166+C170+C176+C179+C181+C184+C188</f>
        <v>111003.11523499987</v>
      </c>
      <c r="F165" s="11"/>
    </row>
    <row r="166" spans="1:6" s="4" customFormat="1" ht="19.5" customHeight="1">
      <c r="A166" s="12">
        <v>20501</v>
      </c>
      <c r="B166" s="13" t="s">
        <v>273</v>
      </c>
      <c r="C166" s="10">
        <f>SUM(C167:C169)</f>
        <v>7228.167108999999</v>
      </c>
      <c r="F166" s="11"/>
    </row>
    <row r="167" spans="1:6" ht="19.5" customHeight="1">
      <c r="A167" s="12">
        <v>2050101</v>
      </c>
      <c r="B167" s="14" t="s">
        <v>13</v>
      </c>
      <c r="C167" s="15">
        <v>568</v>
      </c>
      <c r="F167" s="11"/>
    </row>
    <row r="168" spans="1:6" ht="19.5" customHeight="1">
      <c r="A168" s="12">
        <v>2050102</v>
      </c>
      <c r="B168" s="14" t="s">
        <v>15</v>
      </c>
      <c r="C168" s="15">
        <v>451.29999999999995</v>
      </c>
      <c r="F168" s="11"/>
    </row>
    <row r="169" spans="1:6" ht="19.5" customHeight="1">
      <c r="A169" s="12">
        <v>2050199</v>
      </c>
      <c r="B169" s="14" t="s">
        <v>277</v>
      </c>
      <c r="C169" s="15">
        <v>6208.867108999999</v>
      </c>
      <c r="F169" s="11"/>
    </row>
    <row r="170" spans="1:6" s="4" customFormat="1" ht="19.5" customHeight="1">
      <c r="A170" s="12">
        <v>20502</v>
      </c>
      <c r="B170" s="13" t="s">
        <v>279</v>
      </c>
      <c r="C170" s="10">
        <f>SUM(C171:C175)</f>
        <v>94384.94881999987</v>
      </c>
      <c r="F170" s="11"/>
    </row>
    <row r="171" spans="1:6" ht="19.5" customHeight="1">
      <c r="A171" s="12">
        <v>2050201</v>
      </c>
      <c r="B171" s="14" t="s">
        <v>281</v>
      </c>
      <c r="C171" s="15">
        <v>1329.6988459999998</v>
      </c>
      <c r="F171" s="11"/>
    </row>
    <row r="172" spans="1:6" ht="19.5" customHeight="1">
      <c r="A172" s="12">
        <v>2050202</v>
      </c>
      <c r="B172" s="14" t="s">
        <v>283</v>
      </c>
      <c r="C172" s="15">
        <v>42438.0973729999</v>
      </c>
      <c r="F172" s="11"/>
    </row>
    <row r="173" spans="1:6" ht="19.5" customHeight="1">
      <c r="A173" s="12">
        <v>2050203</v>
      </c>
      <c r="B173" s="14" t="s">
        <v>285</v>
      </c>
      <c r="C173" s="15">
        <v>26150.292600999972</v>
      </c>
      <c r="F173" s="11"/>
    </row>
    <row r="174" spans="1:6" ht="19.5" customHeight="1">
      <c r="A174" s="12">
        <v>2050204</v>
      </c>
      <c r="B174" s="14" t="s">
        <v>287</v>
      </c>
      <c r="C174" s="15">
        <v>21225</v>
      </c>
      <c r="F174" s="11"/>
    </row>
    <row r="175" spans="1:6" ht="19.5" customHeight="1">
      <c r="A175" s="12">
        <v>2050299</v>
      </c>
      <c r="B175" s="14" t="s">
        <v>289</v>
      </c>
      <c r="C175" s="15">
        <v>3241.86</v>
      </c>
      <c r="F175" s="11"/>
    </row>
    <row r="176" spans="1:6" s="4" customFormat="1" ht="19.5" customHeight="1">
      <c r="A176" s="12">
        <v>20503</v>
      </c>
      <c r="B176" s="13" t="s">
        <v>291</v>
      </c>
      <c r="C176" s="10">
        <f>SUM(C177:C178)</f>
        <v>5150.496895</v>
      </c>
      <c r="F176" s="11"/>
    </row>
    <row r="177" spans="1:6" ht="19.5" customHeight="1">
      <c r="A177" s="12">
        <v>2050302</v>
      </c>
      <c r="B177" s="14" t="s">
        <v>293</v>
      </c>
      <c r="C177" s="15">
        <v>723.4708459999999</v>
      </c>
      <c r="F177" s="11"/>
    </row>
    <row r="178" spans="1:6" ht="19.5" customHeight="1">
      <c r="A178" s="12">
        <v>2050304</v>
      </c>
      <c r="B178" s="14" t="s">
        <v>295</v>
      </c>
      <c r="C178" s="15">
        <v>4427.026049</v>
      </c>
      <c r="F178" s="11"/>
    </row>
    <row r="179" spans="1:6" s="4" customFormat="1" ht="19.5" customHeight="1">
      <c r="A179" s="12">
        <v>20507</v>
      </c>
      <c r="B179" s="13" t="s">
        <v>297</v>
      </c>
      <c r="C179" s="10">
        <f>SUM(C180)</f>
        <v>493.667477</v>
      </c>
      <c r="F179" s="11"/>
    </row>
    <row r="180" spans="1:6" ht="19.5" customHeight="1">
      <c r="A180" s="12">
        <v>2050701</v>
      </c>
      <c r="B180" s="14" t="s">
        <v>299</v>
      </c>
      <c r="C180" s="15">
        <v>493.667477</v>
      </c>
      <c r="F180" s="11"/>
    </row>
    <row r="181" spans="1:6" s="4" customFormat="1" ht="19.5" customHeight="1">
      <c r="A181" s="12">
        <v>20508</v>
      </c>
      <c r="B181" s="13" t="s">
        <v>301</v>
      </c>
      <c r="C181" s="10">
        <f>SUM(C182:C183)</f>
        <v>795.4769449999999</v>
      </c>
      <c r="F181" s="11"/>
    </row>
    <row r="182" spans="1:6" ht="19.5" customHeight="1">
      <c r="A182" s="12">
        <v>2050801</v>
      </c>
      <c r="B182" s="14" t="s">
        <v>303</v>
      </c>
      <c r="C182" s="15">
        <v>482.4619169999999</v>
      </c>
      <c r="F182" s="11"/>
    </row>
    <row r="183" spans="1:6" ht="19.5" customHeight="1">
      <c r="A183" s="12">
        <v>2050802</v>
      </c>
      <c r="B183" s="14" t="s">
        <v>305</v>
      </c>
      <c r="C183" s="15">
        <v>313.015028</v>
      </c>
      <c r="F183" s="11"/>
    </row>
    <row r="184" spans="1:6" s="4" customFormat="1" ht="19.5" customHeight="1">
      <c r="A184" s="12">
        <v>20509</v>
      </c>
      <c r="B184" s="13" t="s">
        <v>307</v>
      </c>
      <c r="C184" s="10">
        <f>SUM(C185:C187)</f>
        <v>2570.4908000000005</v>
      </c>
      <c r="F184" s="11"/>
    </row>
    <row r="185" spans="1:6" ht="19.5" customHeight="1">
      <c r="A185" s="12">
        <v>2050901</v>
      </c>
      <c r="B185" s="14" t="s">
        <v>309</v>
      </c>
      <c r="C185" s="15">
        <v>94</v>
      </c>
      <c r="F185" s="11"/>
    </row>
    <row r="186" spans="1:6" ht="19.5" customHeight="1">
      <c r="A186" s="12">
        <v>2050902</v>
      </c>
      <c r="B186" s="14" t="s">
        <v>311</v>
      </c>
      <c r="C186" s="15">
        <v>10.5032</v>
      </c>
      <c r="F186" s="11"/>
    </row>
    <row r="187" spans="1:6" ht="19.5" customHeight="1">
      <c r="A187" s="12">
        <v>2050999</v>
      </c>
      <c r="B187" s="14" t="s">
        <v>313</v>
      </c>
      <c r="C187" s="15">
        <v>2465.9876000000004</v>
      </c>
      <c r="F187" s="11"/>
    </row>
    <row r="188" spans="1:6" s="4" customFormat="1" ht="19.5" customHeight="1">
      <c r="A188" s="12">
        <v>20599</v>
      </c>
      <c r="B188" s="13" t="s">
        <v>315</v>
      </c>
      <c r="C188" s="10">
        <f>C189</f>
        <v>379.867189</v>
      </c>
      <c r="F188" s="11"/>
    </row>
    <row r="189" spans="1:6" ht="19.5" customHeight="1">
      <c r="A189" s="12">
        <v>2059999</v>
      </c>
      <c r="B189" s="14" t="s">
        <v>317</v>
      </c>
      <c r="C189" s="15">
        <v>379.867189</v>
      </c>
      <c r="F189" s="11"/>
    </row>
    <row r="190" spans="1:6" s="4" customFormat="1" ht="19.5" customHeight="1">
      <c r="A190" s="12">
        <v>206</v>
      </c>
      <c r="B190" s="13" t="s">
        <v>319</v>
      </c>
      <c r="C190" s="10">
        <f>C191+C194+C198</f>
        <v>2805.2419999999997</v>
      </c>
      <c r="F190" s="11"/>
    </row>
    <row r="191" spans="1:6" s="4" customFormat="1" ht="19.5" customHeight="1">
      <c r="A191" s="12">
        <v>20601</v>
      </c>
      <c r="B191" s="13" t="s">
        <v>321</v>
      </c>
      <c r="C191" s="10">
        <f>SUM(C192:C193)</f>
        <v>256.642</v>
      </c>
      <c r="F191" s="11"/>
    </row>
    <row r="192" spans="1:6" ht="19.5" customHeight="1">
      <c r="A192" s="12">
        <v>2060101</v>
      </c>
      <c r="B192" s="14" t="s">
        <v>13</v>
      </c>
      <c r="C192" s="15">
        <v>126.77774199999999</v>
      </c>
      <c r="F192" s="11"/>
    </row>
    <row r="193" spans="1:6" ht="19.5" customHeight="1">
      <c r="A193" s="12">
        <v>2060199</v>
      </c>
      <c r="B193" s="14" t="s">
        <v>324</v>
      </c>
      <c r="C193" s="15">
        <v>129.864258</v>
      </c>
      <c r="F193" s="11"/>
    </row>
    <row r="194" spans="1:6" s="4" customFormat="1" ht="19.5" customHeight="1">
      <c r="A194" s="12">
        <v>20604</v>
      </c>
      <c r="B194" s="13" t="s">
        <v>326</v>
      </c>
      <c r="C194" s="10">
        <f>SUM(C195:C197)</f>
        <v>2471.9</v>
      </c>
      <c r="F194" s="11"/>
    </row>
    <row r="195" spans="1:6" ht="19.5" customHeight="1">
      <c r="A195" s="12">
        <v>2060402</v>
      </c>
      <c r="B195" s="14" t="s">
        <v>328</v>
      </c>
      <c r="C195" s="15">
        <v>406.9</v>
      </c>
      <c r="F195" s="11"/>
    </row>
    <row r="196" spans="1:6" ht="19.5" customHeight="1">
      <c r="A196" s="12">
        <v>2060403</v>
      </c>
      <c r="B196" s="14" t="s">
        <v>330</v>
      </c>
      <c r="C196" s="15">
        <v>15</v>
      </c>
      <c r="F196" s="11"/>
    </row>
    <row r="197" spans="1:6" ht="19.5" customHeight="1">
      <c r="A197" s="12">
        <v>2060404</v>
      </c>
      <c r="B197" s="14" t="s">
        <v>890</v>
      </c>
      <c r="C197" s="15">
        <v>2050</v>
      </c>
      <c r="F197" s="11"/>
    </row>
    <row r="198" spans="1:6" s="4" customFormat="1" ht="19.5" customHeight="1">
      <c r="A198" s="12">
        <v>20607</v>
      </c>
      <c r="B198" s="13" t="s">
        <v>332</v>
      </c>
      <c r="C198" s="10">
        <f>SUM(C199:C200)</f>
        <v>76.69999999999999</v>
      </c>
      <c r="F198" s="11"/>
    </row>
    <row r="199" spans="1:6" ht="19.5" customHeight="1">
      <c r="A199" s="12">
        <v>2060702</v>
      </c>
      <c r="B199" s="14" t="s">
        <v>334</v>
      </c>
      <c r="C199" s="15">
        <v>71.69999999999999</v>
      </c>
      <c r="F199" s="11"/>
    </row>
    <row r="200" spans="1:6" ht="19.5" customHeight="1">
      <c r="A200" s="12">
        <v>2060703</v>
      </c>
      <c r="B200" s="14" t="s">
        <v>336</v>
      </c>
      <c r="C200" s="15">
        <v>5</v>
      </c>
      <c r="F200" s="11"/>
    </row>
    <row r="201" spans="1:6" s="4" customFormat="1" ht="19.5" customHeight="1">
      <c r="A201" s="12">
        <v>207</v>
      </c>
      <c r="B201" s="13" t="s">
        <v>338</v>
      </c>
      <c r="C201" s="10">
        <f>C202+C212+C215+C221</f>
        <v>5414.841876</v>
      </c>
      <c r="F201" s="11"/>
    </row>
    <row r="202" spans="1:6" s="4" customFormat="1" ht="19.5" customHeight="1">
      <c r="A202" s="12">
        <v>20701</v>
      </c>
      <c r="B202" s="13" t="s">
        <v>340</v>
      </c>
      <c r="C202" s="10">
        <f>SUM(C203:C211)</f>
        <v>2418.4820339999997</v>
      </c>
      <c r="F202" s="11"/>
    </row>
    <row r="203" spans="1:6" ht="19.5" customHeight="1">
      <c r="A203" s="12">
        <v>2070101</v>
      </c>
      <c r="B203" s="14" t="s">
        <v>13</v>
      </c>
      <c r="C203" s="15">
        <v>348.417376</v>
      </c>
      <c r="F203" s="11"/>
    </row>
    <row r="204" spans="1:6" ht="19.5" customHeight="1">
      <c r="A204" s="12">
        <v>2070102</v>
      </c>
      <c r="B204" s="14" t="s">
        <v>15</v>
      </c>
      <c r="C204" s="15">
        <v>418.0176</v>
      </c>
      <c r="F204" s="11"/>
    </row>
    <row r="205" spans="1:6" ht="19.5" customHeight="1">
      <c r="A205" s="12">
        <v>2070104</v>
      </c>
      <c r="B205" s="14" t="s">
        <v>344</v>
      </c>
      <c r="C205" s="15">
        <v>121</v>
      </c>
      <c r="F205" s="11"/>
    </row>
    <row r="206" spans="1:6" ht="19.5" customHeight="1">
      <c r="A206" s="12">
        <v>2070107</v>
      </c>
      <c r="B206" s="14" t="s">
        <v>346</v>
      </c>
      <c r="C206" s="15">
        <v>251</v>
      </c>
      <c r="F206" s="11"/>
    </row>
    <row r="207" spans="1:6" ht="19.5" customHeight="1">
      <c r="A207" s="12">
        <v>2070108</v>
      </c>
      <c r="B207" s="14" t="s">
        <v>348</v>
      </c>
      <c r="C207" s="15">
        <v>120</v>
      </c>
      <c r="F207" s="11"/>
    </row>
    <row r="208" spans="1:6" ht="19.5" customHeight="1">
      <c r="A208" s="12">
        <v>2070109</v>
      </c>
      <c r="B208" s="14" t="s">
        <v>350</v>
      </c>
      <c r="C208" s="15">
        <v>300</v>
      </c>
      <c r="F208" s="11"/>
    </row>
    <row r="209" spans="1:6" ht="19.5" customHeight="1">
      <c r="A209" s="12">
        <v>2070111</v>
      </c>
      <c r="B209" s="14" t="s">
        <v>352</v>
      </c>
      <c r="C209" s="15">
        <v>100</v>
      </c>
      <c r="F209" s="11"/>
    </row>
    <row r="210" spans="1:6" ht="19.5" customHeight="1">
      <c r="A210" s="12">
        <v>2070112</v>
      </c>
      <c r="B210" s="14" t="s">
        <v>354</v>
      </c>
      <c r="C210" s="15">
        <v>134.74705799999998</v>
      </c>
      <c r="F210" s="11"/>
    </row>
    <row r="211" spans="1:6" ht="19.5" customHeight="1">
      <c r="A211" s="12">
        <v>2070199</v>
      </c>
      <c r="B211" s="14" t="s">
        <v>356</v>
      </c>
      <c r="C211" s="15">
        <v>625.3</v>
      </c>
      <c r="F211" s="11"/>
    </row>
    <row r="212" spans="1:6" s="4" customFormat="1" ht="19.5" customHeight="1">
      <c r="A212" s="12">
        <v>20702</v>
      </c>
      <c r="B212" s="13" t="s">
        <v>358</v>
      </c>
      <c r="C212" s="10">
        <f>SUM(C213:C214)</f>
        <v>302.008252</v>
      </c>
      <c r="F212" s="11"/>
    </row>
    <row r="213" spans="1:6" ht="19.5" customHeight="1">
      <c r="A213" s="12">
        <v>2070204</v>
      </c>
      <c r="B213" s="14" t="s">
        <v>360</v>
      </c>
      <c r="C213" s="15">
        <v>291.208252</v>
      </c>
      <c r="F213" s="11"/>
    </row>
    <row r="214" spans="1:6" ht="19.5" customHeight="1">
      <c r="A214" s="12">
        <v>2070205</v>
      </c>
      <c r="B214" s="14" t="s">
        <v>362</v>
      </c>
      <c r="C214" s="15">
        <v>10.8</v>
      </c>
      <c r="F214" s="11"/>
    </row>
    <row r="215" spans="1:6" s="4" customFormat="1" ht="19.5" customHeight="1">
      <c r="A215" s="12">
        <v>20703</v>
      </c>
      <c r="B215" s="13" t="s">
        <v>364</v>
      </c>
      <c r="C215" s="10">
        <f>SUM(C216:C220)</f>
        <v>611.267256</v>
      </c>
      <c r="F215" s="11"/>
    </row>
    <row r="216" spans="1:6" ht="19.5" customHeight="1">
      <c r="A216" s="12">
        <v>2070305</v>
      </c>
      <c r="B216" s="14" t="s">
        <v>366</v>
      </c>
      <c r="C216" s="15">
        <v>54</v>
      </c>
      <c r="F216" s="11"/>
    </row>
    <row r="217" spans="1:6" ht="19.5" customHeight="1">
      <c r="A217" s="12">
        <v>2070306</v>
      </c>
      <c r="B217" s="14" t="s">
        <v>368</v>
      </c>
      <c r="C217" s="15">
        <v>108.45</v>
      </c>
      <c r="F217" s="11"/>
    </row>
    <row r="218" spans="1:6" ht="19.5" customHeight="1">
      <c r="A218" s="12">
        <v>2070307</v>
      </c>
      <c r="B218" s="14" t="s">
        <v>370</v>
      </c>
      <c r="C218" s="15">
        <v>260</v>
      </c>
      <c r="F218" s="11"/>
    </row>
    <row r="219" spans="1:6" ht="19.5" customHeight="1">
      <c r="A219" s="12">
        <v>2070308</v>
      </c>
      <c r="B219" s="14" t="s">
        <v>372</v>
      </c>
      <c r="C219" s="15">
        <v>80</v>
      </c>
      <c r="F219" s="11"/>
    </row>
    <row r="220" spans="1:6" ht="19.5" customHeight="1">
      <c r="A220" s="12">
        <v>2070399</v>
      </c>
      <c r="B220" s="14" t="s">
        <v>374</v>
      </c>
      <c r="C220" s="15">
        <v>108.81725600000001</v>
      </c>
      <c r="F220" s="11"/>
    </row>
    <row r="221" spans="1:6" s="4" customFormat="1" ht="19.5" customHeight="1">
      <c r="A221" s="12">
        <v>20704</v>
      </c>
      <c r="B221" s="13" t="s">
        <v>376</v>
      </c>
      <c r="C221" s="10">
        <f>SUM(C222:C225)</f>
        <v>2083.084334</v>
      </c>
      <c r="F221" s="11"/>
    </row>
    <row r="222" spans="1:6" ht="19.5" customHeight="1">
      <c r="A222" s="12">
        <v>2070401</v>
      </c>
      <c r="B222" s="14" t="s">
        <v>13</v>
      </c>
      <c r="C222" s="15">
        <v>104.641984</v>
      </c>
      <c r="F222" s="11"/>
    </row>
    <row r="223" spans="1:6" ht="19.5" customHeight="1">
      <c r="A223" s="12">
        <v>2070405</v>
      </c>
      <c r="B223" s="14" t="s">
        <v>379</v>
      </c>
      <c r="C223" s="15">
        <v>921.612948</v>
      </c>
      <c r="F223" s="11"/>
    </row>
    <row r="224" spans="1:6" ht="19.5" customHeight="1">
      <c r="A224" s="12">
        <v>2070406</v>
      </c>
      <c r="B224" s="14" t="s">
        <v>381</v>
      </c>
      <c r="C224" s="15">
        <v>34.85</v>
      </c>
      <c r="F224" s="11"/>
    </row>
    <row r="225" spans="1:6" ht="19.5" customHeight="1">
      <c r="A225" s="12">
        <v>2070407</v>
      </c>
      <c r="B225" s="14" t="s">
        <v>383</v>
      </c>
      <c r="C225" s="15">
        <v>1021.979402</v>
      </c>
      <c r="F225" s="11"/>
    </row>
    <row r="226" spans="1:6" s="4" customFormat="1" ht="19.5" customHeight="1">
      <c r="A226" s="12">
        <v>208</v>
      </c>
      <c r="B226" s="13" t="s">
        <v>385</v>
      </c>
      <c r="C226" s="10">
        <f>C227+C238+C248+C253+C256+C263+C267+C271+C277+C279+C281+C284+C286</f>
        <v>67751.31929200001</v>
      </c>
      <c r="F226" s="11"/>
    </row>
    <row r="227" spans="1:6" s="4" customFormat="1" ht="19.5" customHeight="1">
      <c r="A227" s="12">
        <v>20801</v>
      </c>
      <c r="B227" s="13" t="s">
        <v>387</v>
      </c>
      <c r="C227" s="10">
        <f>SUM(C228:C237)</f>
        <v>3855.3400000000006</v>
      </c>
      <c r="F227" s="11"/>
    </row>
    <row r="228" spans="1:6" ht="19.5" customHeight="1">
      <c r="A228" s="12">
        <v>2080101</v>
      </c>
      <c r="B228" s="14" t="s">
        <v>13</v>
      </c>
      <c r="C228" s="15">
        <v>1820</v>
      </c>
      <c r="F228" s="11"/>
    </row>
    <row r="229" spans="1:6" ht="19.5" customHeight="1">
      <c r="A229" s="12">
        <v>2080102</v>
      </c>
      <c r="B229" s="14" t="s">
        <v>15</v>
      </c>
      <c r="C229" s="15">
        <v>91</v>
      </c>
      <c r="F229" s="11"/>
    </row>
    <row r="230" spans="1:6" ht="19.5" customHeight="1">
      <c r="A230" s="12">
        <v>2080104</v>
      </c>
      <c r="B230" s="14" t="s">
        <v>391</v>
      </c>
      <c r="C230" s="15">
        <v>10</v>
      </c>
      <c r="F230" s="11"/>
    </row>
    <row r="231" spans="1:6" ht="19.5" customHeight="1">
      <c r="A231" s="12">
        <v>2080105</v>
      </c>
      <c r="B231" s="14" t="s">
        <v>393</v>
      </c>
      <c r="C231" s="15">
        <v>32.19</v>
      </c>
      <c r="F231" s="11"/>
    </row>
    <row r="232" spans="1:6" ht="19.5" customHeight="1">
      <c r="A232" s="12">
        <v>2080106</v>
      </c>
      <c r="B232" s="14" t="s">
        <v>395</v>
      </c>
      <c r="C232" s="15">
        <v>360</v>
      </c>
      <c r="F232" s="11"/>
    </row>
    <row r="233" spans="1:6" ht="19.5" customHeight="1">
      <c r="A233" s="12">
        <v>2080107</v>
      </c>
      <c r="B233" s="14" t="s">
        <v>397</v>
      </c>
      <c r="C233" s="15">
        <v>10.3</v>
      </c>
      <c r="F233" s="11"/>
    </row>
    <row r="234" spans="1:6" ht="19.5" customHeight="1">
      <c r="A234" s="12">
        <v>2080109</v>
      </c>
      <c r="B234" s="14" t="s">
        <v>399</v>
      </c>
      <c r="C234" s="15">
        <v>399.8</v>
      </c>
      <c r="F234" s="11"/>
    </row>
    <row r="235" spans="1:6" ht="19.5" customHeight="1">
      <c r="A235" s="12">
        <v>2080110</v>
      </c>
      <c r="B235" s="14" t="s">
        <v>401</v>
      </c>
      <c r="C235" s="15">
        <v>41.55</v>
      </c>
      <c r="F235" s="11"/>
    </row>
    <row r="236" spans="1:6" ht="19.5" customHeight="1">
      <c r="A236" s="12">
        <v>2080111</v>
      </c>
      <c r="B236" s="14" t="s">
        <v>403</v>
      </c>
      <c r="C236" s="15">
        <v>90.5</v>
      </c>
      <c r="F236" s="11"/>
    </row>
    <row r="237" spans="1:6" ht="19.5" customHeight="1">
      <c r="A237" s="12">
        <v>2080199</v>
      </c>
      <c r="B237" s="14" t="s">
        <v>405</v>
      </c>
      <c r="C237" s="15">
        <v>1000</v>
      </c>
      <c r="F237" s="11"/>
    </row>
    <row r="238" spans="1:6" s="4" customFormat="1" ht="19.5" customHeight="1">
      <c r="A238" s="12">
        <v>20802</v>
      </c>
      <c r="B238" s="13" t="s">
        <v>407</v>
      </c>
      <c r="C238" s="10">
        <f>SUM(C239:C247)</f>
        <v>1952.023056</v>
      </c>
      <c r="F238" s="11"/>
    </row>
    <row r="239" spans="1:6" ht="19.5" customHeight="1">
      <c r="A239" s="12">
        <v>2080201</v>
      </c>
      <c r="B239" s="14" t="s">
        <v>13</v>
      </c>
      <c r="C239" s="15">
        <v>491</v>
      </c>
      <c r="F239" s="11"/>
    </row>
    <row r="240" spans="1:6" ht="19.5" customHeight="1">
      <c r="A240" s="12">
        <v>2080202</v>
      </c>
      <c r="B240" s="14" t="s">
        <v>15</v>
      </c>
      <c r="C240" s="15">
        <v>135</v>
      </c>
      <c r="F240" s="11"/>
    </row>
    <row r="241" spans="1:6" ht="19.5" customHeight="1">
      <c r="A241" s="12">
        <v>2080204</v>
      </c>
      <c r="B241" s="14" t="s">
        <v>411</v>
      </c>
      <c r="C241" s="15">
        <v>208.8</v>
      </c>
      <c r="F241" s="11"/>
    </row>
    <row r="242" spans="1:6" ht="19.5" customHeight="1">
      <c r="A242" s="12">
        <v>2080205</v>
      </c>
      <c r="B242" s="14" t="s">
        <v>413</v>
      </c>
      <c r="C242" s="15">
        <v>57.900000000000006</v>
      </c>
      <c r="F242" s="11"/>
    </row>
    <row r="243" spans="1:6" ht="19.5" customHeight="1">
      <c r="A243" s="12">
        <v>2080206</v>
      </c>
      <c r="B243" s="14" t="s">
        <v>415</v>
      </c>
      <c r="C243" s="15">
        <v>46.8</v>
      </c>
      <c r="F243" s="11"/>
    </row>
    <row r="244" spans="1:6" ht="19.5" customHeight="1">
      <c r="A244" s="12">
        <v>2080207</v>
      </c>
      <c r="B244" s="14" t="s">
        <v>417</v>
      </c>
      <c r="C244" s="15">
        <v>160</v>
      </c>
      <c r="F244" s="11"/>
    </row>
    <row r="245" spans="1:6" ht="19.5" customHeight="1">
      <c r="A245" s="12">
        <v>2080208</v>
      </c>
      <c r="B245" s="14" t="s">
        <v>419</v>
      </c>
      <c r="C245" s="15">
        <v>560</v>
      </c>
      <c r="F245" s="11"/>
    </row>
    <row r="246" spans="1:6" ht="19.5" customHeight="1">
      <c r="A246" s="12">
        <v>2080209</v>
      </c>
      <c r="B246" s="14" t="s">
        <v>421</v>
      </c>
      <c r="C246" s="15">
        <v>78</v>
      </c>
      <c r="F246" s="11"/>
    </row>
    <row r="247" spans="1:6" ht="19.5" customHeight="1">
      <c r="A247" s="12">
        <v>2080299</v>
      </c>
      <c r="B247" s="14" t="s">
        <v>423</v>
      </c>
      <c r="C247" s="15">
        <v>214.523056</v>
      </c>
      <c r="F247" s="11"/>
    </row>
    <row r="248" spans="1:6" s="4" customFormat="1" ht="19.5" customHeight="1">
      <c r="A248" s="12">
        <v>20805</v>
      </c>
      <c r="B248" s="13" t="s">
        <v>425</v>
      </c>
      <c r="C248" s="10">
        <f>SUM(C249:C252)</f>
        <v>51917.219568000015</v>
      </c>
      <c r="F248" s="11"/>
    </row>
    <row r="249" spans="1:6" ht="19.5" customHeight="1">
      <c r="A249" s="12">
        <v>2080501</v>
      </c>
      <c r="B249" s="14" t="s">
        <v>427</v>
      </c>
      <c r="C249" s="15">
        <v>8100</v>
      </c>
      <c r="F249" s="11"/>
    </row>
    <row r="250" spans="1:6" ht="19.5" customHeight="1">
      <c r="A250" s="12">
        <v>2080502</v>
      </c>
      <c r="B250" s="14" t="s">
        <v>429</v>
      </c>
      <c r="C250" s="15">
        <v>30814.21956800001</v>
      </c>
      <c r="F250" s="11"/>
    </row>
    <row r="251" spans="1:6" ht="19.5" customHeight="1">
      <c r="A251" s="12">
        <v>2080506</v>
      </c>
      <c r="B251" s="14" t="s">
        <v>431</v>
      </c>
      <c r="C251" s="15">
        <v>12512</v>
      </c>
      <c r="F251" s="11"/>
    </row>
    <row r="252" spans="1:6" ht="19.5" customHeight="1">
      <c r="A252" s="12">
        <v>2080599</v>
      </c>
      <c r="B252" s="14" t="s">
        <v>433</v>
      </c>
      <c r="C252" s="15">
        <v>491</v>
      </c>
      <c r="F252" s="11"/>
    </row>
    <row r="253" spans="1:6" s="4" customFormat="1" ht="19.5" customHeight="1">
      <c r="A253" s="12">
        <v>20807</v>
      </c>
      <c r="B253" s="13" t="s">
        <v>435</v>
      </c>
      <c r="C253" s="10">
        <f>SUM(C254:C255)</f>
        <v>1000</v>
      </c>
      <c r="F253" s="11"/>
    </row>
    <row r="254" spans="1:6" ht="19.5" customHeight="1">
      <c r="A254" s="12">
        <v>2080701</v>
      </c>
      <c r="B254" s="14" t="s">
        <v>437</v>
      </c>
      <c r="C254" s="15">
        <v>500</v>
      </c>
      <c r="F254" s="11"/>
    </row>
    <row r="255" spans="1:6" ht="19.5" customHeight="1">
      <c r="A255" s="12">
        <v>2080799</v>
      </c>
      <c r="B255" s="14" t="s">
        <v>439</v>
      </c>
      <c r="C255" s="15">
        <v>500</v>
      </c>
      <c r="F255" s="11"/>
    </row>
    <row r="256" spans="1:6" s="4" customFormat="1" ht="19.5" customHeight="1">
      <c r="A256" s="12">
        <v>20808</v>
      </c>
      <c r="B256" s="13" t="s">
        <v>441</v>
      </c>
      <c r="C256" s="10">
        <f>SUM(C257:C262)</f>
        <v>2321.734571</v>
      </c>
      <c r="F256" s="11"/>
    </row>
    <row r="257" spans="1:6" ht="19.5" customHeight="1">
      <c r="A257" s="12">
        <v>2080801</v>
      </c>
      <c r="B257" s="14" t="s">
        <v>443</v>
      </c>
      <c r="C257" s="15">
        <v>30</v>
      </c>
      <c r="F257" s="11"/>
    </row>
    <row r="258" spans="1:6" ht="19.5" customHeight="1">
      <c r="A258" s="12">
        <v>2080802</v>
      </c>
      <c r="B258" s="14" t="s">
        <v>445</v>
      </c>
      <c r="C258" s="15">
        <v>420.0757</v>
      </c>
      <c r="F258" s="11"/>
    </row>
    <row r="259" spans="1:6" ht="19.5" customHeight="1">
      <c r="A259" s="12">
        <v>2080803</v>
      </c>
      <c r="B259" s="14" t="s">
        <v>447</v>
      </c>
      <c r="C259" s="15">
        <v>1077</v>
      </c>
      <c r="F259" s="11"/>
    </row>
    <row r="260" spans="1:6" ht="19.5" customHeight="1">
      <c r="A260" s="12">
        <v>2080804</v>
      </c>
      <c r="B260" s="14" t="s">
        <v>449</v>
      </c>
      <c r="C260" s="15">
        <v>131.375671</v>
      </c>
      <c r="F260" s="11"/>
    </row>
    <row r="261" spans="1:6" ht="19.5" customHeight="1">
      <c r="A261" s="12">
        <v>2080805</v>
      </c>
      <c r="B261" s="14" t="s">
        <v>451</v>
      </c>
      <c r="C261" s="15">
        <v>600</v>
      </c>
      <c r="F261" s="11"/>
    </row>
    <row r="262" spans="1:6" ht="19.5" customHeight="1">
      <c r="A262" s="12">
        <v>2080899</v>
      </c>
      <c r="B262" s="14" t="s">
        <v>453</v>
      </c>
      <c r="C262" s="15">
        <v>63.2832</v>
      </c>
      <c r="F262" s="11"/>
    </row>
    <row r="263" spans="1:6" s="4" customFormat="1" ht="19.5" customHeight="1">
      <c r="A263" s="12">
        <v>20809</v>
      </c>
      <c r="B263" s="13" t="s">
        <v>455</v>
      </c>
      <c r="C263" s="10">
        <f>SUM(C264:C266)</f>
        <v>1377.59097</v>
      </c>
      <c r="F263" s="11"/>
    </row>
    <row r="264" spans="1:6" ht="19.5" customHeight="1">
      <c r="A264" s="12">
        <v>2080901</v>
      </c>
      <c r="B264" s="14" t="s">
        <v>457</v>
      </c>
      <c r="C264" s="15">
        <v>1300</v>
      </c>
      <c r="F264" s="11"/>
    </row>
    <row r="265" spans="1:6" ht="19.5" customHeight="1">
      <c r="A265" s="12">
        <v>2080902</v>
      </c>
      <c r="B265" s="14" t="s">
        <v>459</v>
      </c>
      <c r="C265" s="15">
        <v>6.6</v>
      </c>
      <c r="F265" s="11"/>
    </row>
    <row r="266" spans="1:6" ht="19.5" customHeight="1">
      <c r="A266" s="12">
        <v>2080903</v>
      </c>
      <c r="B266" s="14" t="s">
        <v>461</v>
      </c>
      <c r="C266" s="15">
        <v>70.99096999999999</v>
      </c>
      <c r="F266" s="11"/>
    </row>
    <row r="267" spans="1:6" s="4" customFormat="1" ht="19.5" customHeight="1">
      <c r="A267" s="12">
        <v>20810</v>
      </c>
      <c r="B267" s="13" t="s">
        <v>463</v>
      </c>
      <c r="C267" s="10">
        <f>SUM(C268:C270)</f>
        <v>501.418303</v>
      </c>
      <c r="F267" s="11"/>
    </row>
    <row r="268" spans="1:6" ht="19.5" customHeight="1">
      <c r="A268" s="12">
        <v>2081002</v>
      </c>
      <c r="B268" s="14" t="s">
        <v>465</v>
      </c>
      <c r="C268" s="15">
        <v>200</v>
      </c>
      <c r="F268" s="11"/>
    </row>
    <row r="269" spans="1:6" ht="19.5" customHeight="1">
      <c r="A269" s="12">
        <v>2081004</v>
      </c>
      <c r="B269" s="14" t="s">
        <v>467</v>
      </c>
      <c r="C269" s="15">
        <v>270.916749</v>
      </c>
      <c r="F269" s="11"/>
    </row>
    <row r="270" spans="1:6" ht="19.5" customHeight="1">
      <c r="A270" s="12">
        <v>2081005</v>
      </c>
      <c r="B270" s="14" t="s">
        <v>469</v>
      </c>
      <c r="C270" s="15">
        <v>30.501554000000002</v>
      </c>
      <c r="F270" s="11"/>
    </row>
    <row r="271" spans="1:6" s="4" customFormat="1" ht="19.5" customHeight="1">
      <c r="A271" s="12">
        <v>20811</v>
      </c>
      <c r="B271" s="13" t="s">
        <v>471</v>
      </c>
      <c r="C271" s="10">
        <f>SUM(C272:C276)</f>
        <v>1307.3</v>
      </c>
      <c r="F271" s="11"/>
    </row>
    <row r="272" spans="1:6" ht="19.5" customHeight="1">
      <c r="A272" s="12">
        <v>2081101</v>
      </c>
      <c r="B272" s="14" t="s">
        <v>13</v>
      </c>
      <c r="C272" s="15">
        <v>181</v>
      </c>
      <c r="F272" s="11"/>
    </row>
    <row r="273" spans="1:6" ht="19.5" customHeight="1">
      <c r="A273" s="12">
        <v>2081104</v>
      </c>
      <c r="B273" s="14" t="s">
        <v>474</v>
      </c>
      <c r="C273" s="15">
        <v>318.5</v>
      </c>
      <c r="F273" s="11"/>
    </row>
    <row r="274" spans="1:6" ht="19.5" customHeight="1">
      <c r="A274" s="12">
        <v>2081105</v>
      </c>
      <c r="B274" s="14" t="s">
        <v>476</v>
      </c>
      <c r="C274" s="15">
        <v>360</v>
      </c>
      <c r="F274" s="11"/>
    </row>
    <row r="275" spans="1:6" ht="19.5" customHeight="1">
      <c r="A275" s="12">
        <v>2081106</v>
      </c>
      <c r="B275" s="14" t="s">
        <v>478</v>
      </c>
      <c r="C275" s="15">
        <v>10</v>
      </c>
      <c r="F275" s="11"/>
    </row>
    <row r="276" spans="1:6" ht="19.5" customHeight="1">
      <c r="A276" s="12">
        <v>2081199</v>
      </c>
      <c r="B276" s="14" t="s">
        <v>480</v>
      </c>
      <c r="C276" s="15">
        <v>437.8</v>
      </c>
      <c r="F276" s="11"/>
    </row>
    <row r="277" spans="1:6" s="4" customFormat="1" ht="19.5" customHeight="1">
      <c r="A277" s="12">
        <v>20815</v>
      </c>
      <c r="B277" s="13" t="s">
        <v>482</v>
      </c>
      <c r="C277" s="10">
        <f>SUM(C278)</f>
        <v>100</v>
      </c>
      <c r="F277" s="11"/>
    </row>
    <row r="278" spans="1:6" ht="19.5" customHeight="1">
      <c r="A278" s="12">
        <v>2081502</v>
      </c>
      <c r="B278" s="14" t="s">
        <v>484</v>
      </c>
      <c r="C278" s="15">
        <v>100</v>
      </c>
      <c r="F278" s="11"/>
    </row>
    <row r="279" spans="1:6" s="4" customFormat="1" ht="19.5" customHeight="1">
      <c r="A279" s="12">
        <v>20816</v>
      </c>
      <c r="B279" s="13" t="s">
        <v>486</v>
      </c>
      <c r="C279" s="10">
        <f>SUM(C280)</f>
        <v>26.46779600000001</v>
      </c>
      <c r="F279" s="11"/>
    </row>
    <row r="280" spans="1:6" ht="19.5" customHeight="1">
      <c r="A280" s="12">
        <v>2081699</v>
      </c>
      <c r="B280" s="14" t="s">
        <v>488</v>
      </c>
      <c r="C280" s="15">
        <v>26.46779600000001</v>
      </c>
      <c r="F280" s="11"/>
    </row>
    <row r="281" spans="1:6" s="4" customFormat="1" ht="19.5" customHeight="1">
      <c r="A281" s="12">
        <v>20820</v>
      </c>
      <c r="B281" s="13" t="s">
        <v>490</v>
      </c>
      <c r="C281" s="10">
        <f>SUM(C282:C283)</f>
        <v>417.12502800000004</v>
      </c>
      <c r="F281" s="11"/>
    </row>
    <row r="282" spans="1:6" ht="19.5" customHeight="1">
      <c r="A282" s="12">
        <v>2082001</v>
      </c>
      <c r="B282" s="14" t="s">
        <v>492</v>
      </c>
      <c r="C282" s="15">
        <v>285</v>
      </c>
      <c r="F282" s="11"/>
    </row>
    <row r="283" spans="1:6" ht="19.5" customHeight="1">
      <c r="A283" s="12">
        <v>2082002</v>
      </c>
      <c r="B283" s="14" t="s">
        <v>494</v>
      </c>
      <c r="C283" s="15">
        <v>132.12502800000004</v>
      </c>
      <c r="F283" s="11"/>
    </row>
    <row r="284" spans="1:6" s="4" customFormat="1" ht="19.5" customHeight="1">
      <c r="A284" s="12">
        <v>20825</v>
      </c>
      <c r="B284" s="13" t="s">
        <v>496</v>
      </c>
      <c r="C284" s="10">
        <f>SUM(C285)</f>
        <v>1216.1</v>
      </c>
      <c r="F284" s="11"/>
    </row>
    <row r="285" spans="1:6" ht="19.5" customHeight="1">
      <c r="A285" s="12">
        <v>2082502</v>
      </c>
      <c r="B285" s="14" t="s">
        <v>498</v>
      </c>
      <c r="C285" s="15">
        <v>1216.1</v>
      </c>
      <c r="F285" s="11"/>
    </row>
    <row r="286" spans="1:6" s="4" customFormat="1" ht="19.5" customHeight="1">
      <c r="A286" s="12">
        <v>20899</v>
      </c>
      <c r="B286" s="13" t="s">
        <v>500</v>
      </c>
      <c r="C286" s="10">
        <f>SUM(C287)</f>
        <v>1759</v>
      </c>
      <c r="F286" s="11"/>
    </row>
    <row r="287" spans="1:6" ht="19.5" customHeight="1">
      <c r="A287" s="12">
        <v>2089901</v>
      </c>
      <c r="B287" s="14" t="s">
        <v>502</v>
      </c>
      <c r="C287" s="15">
        <v>1759</v>
      </c>
      <c r="F287" s="11"/>
    </row>
    <row r="288" spans="1:6" s="4" customFormat="1" ht="19.5" customHeight="1">
      <c r="A288" s="12">
        <v>210</v>
      </c>
      <c r="B288" s="13" t="s">
        <v>504</v>
      </c>
      <c r="C288" s="10">
        <f>C289+C293+C297+C300+C309+C311+C314+C317+C321+C323+C325</f>
        <v>77167.854394</v>
      </c>
      <c r="F288" s="11"/>
    </row>
    <row r="289" spans="1:6" s="4" customFormat="1" ht="19.5" customHeight="1">
      <c r="A289" s="12">
        <v>21001</v>
      </c>
      <c r="B289" s="13" t="s">
        <v>506</v>
      </c>
      <c r="C289" s="10">
        <f>SUM(C290:C292)</f>
        <v>1178</v>
      </c>
      <c r="F289" s="11"/>
    </row>
    <row r="290" spans="1:6" ht="19.5" customHeight="1">
      <c r="A290" s="12">
        <v>2100101</v>
      </c>
      <c r="B290" s="14" t="s">
        <v>13</v>
      </c>
      <c r="C290" s="15">
        <v>674</v>
      </c>
      <c r="F290" s="11"/>
    </row>
    <row r="291" spans="1:6" ht="19.5" customHeight="1">
      <c r="A291" s="12">
        <v>2100102</v>
      </c>
      <c r="B291" s="14" t="s">
        <v>15</v>
      </c>
      <c r="C291" s="15">
        <v>384</v>
      </c>
      <c r="F291" s="11"/>
    </row>
    <row r="292" spans="1:6" ht="19.5" customHeight="1">
      <c r="A292" s="12">
        <v>2100199</v>
      </c>
      <c r="B292" s="14" t="s">
        <v>510</v>
      </c>
      <c r="C292" s="15">
        <v>120</v>
      </c>
      <c r="F292" s="11"/>
    </row>
    <row r="293" spans="1:6" s="4" customFormat="1" ht="19.5" customHeight="1">
      <c r="A293" s="12">
        <v>21002</v>
      </c>
      <c r="B293" s="13" t="s">
        <v>512</v>
      </c>
      <c r="C293" s="10">
        <f>SUM(C294:C296)</f>
        <v>7894.467168</v>
      </c>
      <c r="F293" s="11"/>
    </row>
    <row r="294" spans="1:6" ht="19.5" customHeight="1">
      <c r="A294" s="12">
        <v>2100201</v>
      </c>
      <c r="B294" s="14" t="s">
        <v>514</v>
      </c>
      <c r="C294" s="15">
        <v>6498</v>
      </c>
      <c r="F294" s="11"/>
    </row>
    <row r="295" spans="1:6" ht="19.5" customHeight="1">
      <c r="A295" s="12">
        <v>2100202</v>
      </c>
      <c r="B295" s="14" t="s">
        <v>516</v>
      </c>
      <c r="C295" s="15">
        <v>796.467168</v>
      </c>
      <c r="F295" s="11"/>
    </row>
    <row r="296" spans="1:6" ht="19.5" customHeight="1">
      <c r="A296" s="12">
        <v>2100299</v>
      </c>
      <c r="B296" s="14" t="s">
        <v>518</v>
      </c>
      <c r="C296" s="15">
        <v>600</v>
      </c>
      <c r="F296" s="11"/>
    </row>
    <row r="297" spans="1:6" s="4" customFormat="1" ht="19.5" customHeight="1">
      <c r="A297" s="12">
        <v>21003</v>
      </c>
      <c r="B297" s="13" t="s">
        <v>520</v>
      </c>
      <c r="C297" s="10">
        <f>SUM(C298:C299)</f>
        <v>6879</v>
      </c>
      <c r="F297" s="11"/>
    </row>
    <row r="298" spans="1:6" ht="19.5" customHeight="1">
      <c r="A298" s="12">
        <v>2100302</v>
      </c>
      <c r="B298" s="14" t="s">
        <v>522</v>
      </c>
      <c r="C298" s="15">
        <v>5234</v>
      </c>
      <c r="F298" s="11"/>
    </row>
    <row r="299" spans="1:6" ht="19.5" customHeight="1">
      <c r="A299" s="12">
        <v>2100399</v>
      </c>
      <c r="B299" s="14" t="s">
        <v>524</v>
      </c>
      <c r="C299" s="15">
        <v>1645</v>
      </c>
      <c r="F299" s="11"/>
    </row>
    <row r="300" spans="1:6" s="4" customFormat="1" ht="19.5" customHeight="1">
      <c r="A300" s="12">
        <v>21004</v>
      </c>
      <c r="B300" s="13" t="s">
        <v>526</v>
      </c>
      <c r="C300" s="10">
        <f>SUM(C301:C308)</f>
        <v>8958.457225999999</v>
      </c>
      <c r="F300" s="11"/>
    </row>
    <row r="301" spans="1:6" ht="19.5" customHeight="1">
      <c r="A301" s="12">
        <v>2100401</v>
      </c>
      <c r="B301" s="14" t="s">
        <v>528</v>
      </c>
      <c r="C301" s="15">
        <v>1500</v>
      </c>
      <c r="F301" s="11"/>
    </row>
    <row r="302" spans="1:6" ht="19.5" customHeight="1">
      <c r="A302" s="12">
        <v>2100402</v>
      </c>
      <c r="B302" s="14" t="s">
        <v>530</v>
      </c>
      <c r="C302" s="15">
        <v>696.9398139999998</v>
      </c>
      <c r="F302" s="11"/>
    </row>
    <row r="303" spans="1:6" ht="19.5" customHeight="1">
      <c r="A303" s="12">
        <v>2100403</v>
      </c>
      <c r="B303" s="14" t="s">
        <v>532</v>
      </c>
      <c r="C303" s="15">
        <v>261.433842</v>
      </c>
      <c r="F303" s="11"/>
    </row>
    <row r="304" spans="1:6" ht="19.5" customHeight="1">
      <c r="A304" s="12">
        <v>2100406</v>
      </c>
      <c r="B304" s="14" t="s">
        <v>534</v>
      </c>
      <c r="C304" s="15">
        <v>1285.08357</v>
      </c>
      <c r="F304" s="11"/>
    </row>
    <row r="305" spans="1:6" ht="19.5" customHeight="1">
      <c r="A305" s="12">
        <v>2100408</v>
      </c>
      <c r="B305" s="14" t="s">
        <v>536</v>
      </c>
      <c r="C305" s="15">
        <v>3950</v>
      </c>
      <c r="F305" s="11"/>
    </row>
    <row r="306" spans="1:6" ht="19.5" customHeight="1">
      <c r="A306" s="12">
        <v>2100409</v>
      </c>
      <c r="B306" s="14" t="s">
        <v>538</v>
      </c>
      <c r="C306" s="15">
        <v>720</v>
      </c>
      <c r="F306" s="11"/>
    </row>
    <row r="307" spans="1:6" ht="19.5" customHeight="1">
      <c r="A307" s="12">
        <v>2100410</v>
      </c>
      <c r="B307" s="14" t="s">
        <v>540</v>
      </c>
      <c r="C307" s="15">
        <v>85</v>
      </c>
      <c r="F307" s="11"/>
    </row>
    <row r="308" spans="1:6" ht="19.5" customHeight="1">
      <c r="A308" s="12">
        <v>2100499</v>
      </c>
      <c r="B308" s="14" t="s">
        <v>542</v>
      </c>
      <c r="C308" s="15">
        <v>460</v>
      </c>
      <c r="F308" s="11"/>
    </row>
    <row r="309" spans="1:6" s="4" customFormat="1" ht="19.5" customHeight="1">
      <c r="A309" s="12">
        <v>21006</v>
      </c>
      <c r="B309" s="13" t="s">
        <v>544</v>
      </c>
      <c r="C309" s="10">
        <f>SUM(C310)</f>
        <v>80</v>
      </c>
      <c r="F309" s="11"/>
    </row>
    <row r="310" spans="1:6" ht="19.5" customHeight="1">
      <c r="A310" s="12">
        <v>2100601</v>
      </c>
      <c r="B310" s="14" t="s">
        <v>546</v>
      </c>
      <c r="C310" s="15">
        <v>80</v>
      </c>
      <c r="F310" s="11"/>
    </row>
    <row r="311" spans="1:6" s="4" customFormat="1" ht="19.5" customHeight="1">
      <c r="A311" s="12">
        <v>21007</v>
      </c>
      <c r="B311" s="13" t="s">
        <v>548</v>
      </c>
      <c r="C311" s="10">
        <f>SUM(C312:C313)</f>
        <v>1684.89</v>
      </c>
      <c r="F311" s="11"/>
    </row>
    <row r="312" spans="1:6" ht="19.5" customHeight="1">
      <c r="A312" s="12">
        <v>2100717</v>
      </c>
      <c r="B312" s="14" t="s">
        <v>550</v>
      </c>
      <c r="C312" s="15">
        <v>1473.19</v>
      </c>
      <c r="F312" s="11"/>
    </row>
    <row r="313" spans="1:6" ht="19.5" customHeight="1">
      <c r="A313" s="12">
        <v>2100799</v>
      </c>
      <c r="B313" s="14" t="s">
        <v>552</v>
      </c>
      <c r="C313" s="15">
        <v>211.7</v>
      </c>
      <c r="F313" s="11"/>
    </row>
    <row r="314" spans="1:6" s="4" customFormat="1" ht="19.5" customHeight="1">
      <c r="A314" s="12">
        <v>21010</v>
      </c>
      <c r="B314" s="13" t="s">
        <v>554</v>
      </c>
      <c r="C314" s="10">
        <f>SUM(C315:C316)</f>
        <v>229.04</v>
      </c>
      <c r="F314" s="11"/>
    </row>
    <row r="315" spans="1:6" ht="19.5" customHeight="1">
      <c r="A315" s="12">
        <v>2101002</v>
      </c>
      <c r="B315" s="14" t="s">
        <v>15</v>
      </c>
      <c r="C315" s="15">
        <v>50</v>
      </c>
      <c r="F315" s="11"/>
    </row>
    <row r="316" spans="1:6" ht="19.5" customHeight="1">
      <c r="A316" s="12">
        <v>2101099</v>
      </c>
      <c r="B316" s="14" t="s">
        <v>557</v>
      </c>
      <c r="C316" s="15">
        <v>179.04</v>
      </c>
      <c r="F316" s="11"/>
    </row>
    <row r="317" spans="1:6" s="4" customFormat="1" ht="19.5" customHeight="1">
      <c r="A317" s="12">
        <v>21011</v>
      </c>
      <c r="B317" s="13" t="s">
        <v>559</v>
      </c>
      <c r="C317" s="10">
        <f>SUM(C318:C320)</f>
        <v>15978</v>
      </c>
      <c r="F317" s="11"/>
    </row>
    <row r="318" spans="1:6" ht="19.5" customHeight="1">
      <c r="A318" s="12">
        <v>2101101</v>
      </c>
      <c r="B318" s="14" t="s">
        <v>561</v>
      </c>
      <c r="C318" s="15">
        <v>1959</v>
      </c>
      <c r="F318" s="11"/>
    </row>
    <row r="319" spans="1:6" ht="19.5" customHeight="1">
      <c r="A319" s="12">
        <v>2101102</v>
      </c>
      <c r="B319" s="14" t="s">
        <v>563</v>
      </c>
      <c r="C319" s="15">
        <v>11039</v>
      </c>
      <c r="F319" s="11"/>
    </row>
    <row r="320" spans="1:6" ht="19.5" customHeight="1">
      <c r="A320" s="12">
        <v>2101103</v>
      </c>
      <c r="B320" s="14" t="s">
        <v>565</v>
      </c>
      <c r="C320" s="15">
        <v>2980</v>
      </c>
      <c r="F320" s="11"/>
    </row>
    <row r="321" spans="1:6" s="4" customFormat="1" ht="19.5" customHeight="1">
      <c r="A321" s="12">
        <v>21012</v>
      </c>
      <c r="B321" s="13" t="s">
        <v>567</v>
      </c>
      <c r="C321" s="10">
        <f aca="true" t="shared" si="0" ref="C321:C325">SUM(C322)</f>
        <v>2464</v>
      </c>
      <c r="F321" s="11"/>
    </row>
    <row r="322" spans="1:6" ht="19.5" customHeight="1">
      <c r="A322" s="12">
        <v>2101202</v>
      </c>
      <c r="B322" s="14" t="s">
        <v>569</v>
      </c>
      <c r="C322" s="15">
        <v>2464</v>
      </c>
      <c r="F322" s="11"/>
    </row>
    <row r="323" spans="1:6" s="4" customFormat="1" ht="19.5" customHeight="1">
      <c r="A323" s="12">
        <v>21013</v>
      </c>
      <c r="B323" s="13" t="s">
        <v>571</v>
      </c>
      <c r="C323" s="10">
        <f t="shared" si="0"/>
        <v>3500</v>
      </c>
      <c r="F323" s="11"/>
    </row>
    <row r="324" spans="1:6" ht="19.5" customHeight="1">
      <c r="A324" s="12">
        <v>2101301</v>
      </c>
      <c r="B324" s="14" t="s">
        <v>573</v>
      </c>
      <c r="C324" s="15">
        <v>3500</v>
      </c>
      <c r="F324" s="11"/>
    </row>
    <row r="325" spans="1:6" s="4" customFormat="1" ht="19.5" customHeight="1">
      <c r="A325" s="12">
        <v>21099</v>
      </c>
      <c r="B325" s="13" t="s">
        <v>575</v>
      </c>
      <c r="C325" s="10">
        <f t="shared" si="0"/>
        <v>28322</v>
      </c>
      <c r="F325" s="11"/>
    </row>
    <row r="326" spans="1:6" ht="19.5" customHeight="1">
      <c r="A326" s="12">
        <v>2109901</v>
      </c>
      <c r="B326" s="14" t="s">
        <v>577</v>
      </c>
      <c r="C326" s="15">
        <f>25722+2600</f>
        <v>28322</v>
      </c>
      <c r="F326" s="11"/>
    </row>
    <row r="327" spans="1:6" s="4" customFormat="1" ht="19.5" customHeight="1">
      <c r="A327" s="12">
        <v>211</v>
      </c>
      <c r="B327" s="13" t="s">
        <v>579</v>
      </c>
      <c r="C327" s="10">
        <f>C328+C331+C333+C336+C338+C340+C342</f>
        <v>4227.969179000001</v>
      </c>
      <c r="F327" s="11"/>
    </row>
    <row r="328" spans="1:6" s="4" customFormat="1" ht="19.5" customHeight="1">
      <c r="A328" s="12">
        <v>21101</v>
      </c>
      <c r="B328" s="13" t="s">
        <v>581</v>
      </c>
      <c r="C328" s="10">
        <f>SUM(C329:C330)</f>
        <v>813.74</v>
      </c>
      <c r="F328" s="11"/>
    </row>
    <row r="329" spans="1:6" ht="19.5" customHeight="1">
      <c r="A329" s="12">
        <v>2110101</v>
      </c>
      <c r="B329" s="14" t="s">
        <v>13</v>
      </c>
      <c r="C329" s="15">
        <v>517</v>
      </c>
      <c r="F329" s="11"/>
    </row>
    <row r="330" spans="1:6" ht="19.5" customHeight="1">
      <c r="A330" s="12">
        <v>2110102</v>
      </c>
      <c r="B330" s="14" t="s">
        <v>15</v>
      </c>
      <c r="C330" s="15">
        <v>296.74</v>
      </c>
      <c r="F330" s="11"/>
    </row>
    <row r="331" spans="1:6" s="4" customFormat="1" ht="19.5" customHeight="1">
      <c r="A331" s="12">
        <v>21102</v>
      </c>
      <c r="B331" s="13" t="s">
        <v>585</v>
      </c>
      <c r="C331" s="10">
        <f>SUM(C332)</f>
        <v>312.2820980000001</v>
      </c>
      <c r="F331" s="11"/>
    </row>
    <row r="332" spans="1:6" ht="19.5" customHeight="1">
      <c r="A332" s="12">
        <v>2110299</v>
      </c>
      <c r="B332" s="14" t="s">
        <v>587</v>
      </c>
      <c r="C332" s="15">
        <v>312.2820980000001</v>
      </c>
      <c r="F332" s="11"/>
    </row>
    <row r="333" spans="1:6" s="4" customFormat="1" ht="19.5" customHeight="1">
      <c r="A333" s="12">
        <v>21103</v>
      </c>
      <c r="B333" s="13" t="s">
        <v>589</v>
      </c>
      <c r="C333" s="10">
        <f>SUM(C334:C335)</f>
        <v>1070</v>
      </c>
      <c r="F333" s="11"/>
    </row>
    <row r="334" spans="1:6" ht="19.5" customHeight="1">
      <c r="A334" s="12">
        <v>2110307</v>
      </c>
      <c r="B334" s="14" t="s">
        <v>591</v>
      </c>
      <c r="C334" s="15">
        <v>1016</v>
      </c>
      <c r="F334" s="11"/>
    </row>
    <row r="335" spans="1:6" ht="19.5" customHeight="1">
      <c r="A335" s="12">
        <v>2110399</v>
      </c>
      <c r="B335" s="14" t="s">
        <v>593</v>
      </c>
      <c r="C335" s="15">
        <v>54</v>
      </c>
      <c r="F335" s="11"/>
    </row>
    <row r="336" spans="1:6" s="4" customFormat="1" ht="19.5" customHeight="1">
      <c r="A336" s="12">
        <v>21104</v>
      </c>
      <c r="B336" s="13" t="s">
        <v>595</v>
      </c>
      <c r="C336" s="10">
        <f aca="true" t="shared" si="1" ref="C336:C340">SUM(C337)</f>
        <v>971.851473</v>
      </c>
      <c r="F336" s="11"/>
    </row>
    <row r="337" spans="1:6" ht="19.5" customHeight="1">
      <c r="A337" s="12">
        <v>2110402</v>
      </c>
      <c r="B337" s="14" t="s">
        <v>597</v>
      </c>
      <c r="C337" s="15">
        <v>971.851473</v>
      </c>
      <c r="F337" s="11"/>
    </row>
    <row r="338" spans="1:6" s="4" customFormat="1" ht="19.5" customHeight="1">
      <c r="A338" s="12">
        <v>21106</v>
      </c>
      <c r="B338" s="13" t="s">
        <v>599</v>
      </c>
      <c r="C338" s="10">
        <f t="shared" si="1"/>
        <v>89.1626</v>
      </c>
      <c r="F338" s="11"/>
    </row>
    <row r="339" spans="1:6" ht="19.5" customHeight="1">
      <c r="A339" s="12">
        <v>2110699</v>
      </c>
      <c r="B339" s="14" t="s">
        <v>601</v>
      </c>
      <c r="C339" s="15">
        <v>89.1626</v>
      </c>
      <c r="F339" s="11"/>
    </row>
    <row r="340" spans="1:6" s="4" customFormat="1" ht="19.5" customHeight="1">
      <c r="A340" s="12">
        <v>21111</v>
      </c>
      <c r="B340" s="13" t="s">
        <v>603</v>
      </c>
      <c r="C340" s="10">
        <f t="shared" si="1"/>
        <v>945</v>
      </c>
      <c r="F340" s="11"/>
    </row>
    <row r="341" spans="1:6" ht="19.5" customHeight="1">
      <c r="A341" s="12">
        <v>2111103</v>
      </c>
      <c r="B341" s="14" t="s">
        <v>605</v>
      </c>
      <c r="C341" s="15">
        <v>945</v>
      </c>
      <c r="F341" s="11"/>
    </row>
    <row r="342" spans="1:6" s="4" customFormat="1" ht="19.5" customHeight="1">
      <c r="A342" s="12">
        <v>21114</v>
      </c>
      <c r="B342" s="13" t="s">
        <v>607</v>
      </c>
      <c r="C342" s="10">
        <f>SUM(C343)</f>
        <v>25.933008000000005</v>
      </c>
      <c r="F342" s="11"/>
    </row>
    <row r="343" spans="1:6" ht="19.5" customHeight="1">
      <c r="A343" s="12">
        <v>2111499</v>
      </c>
      <c r="B343" s="14" t="s">
        <v>609</v>
      </c>
      <c r="C343" s="15">
        <v>25.933008000000005</v>
      </c>
      <c r="F343" s="11"/>
    </row>
    <row r="344" spans="1:6" s="4" customFormat="1" ht="19.5" customHeight="1">
      <c r="A344" s="12">
        <v>212</v>
      </c>
      <c r="B344" s="13" t="s">
        <v>611</v>
      </c>
      <c r="C344" s="10">
        <f>C345+C351+C353+C356+C358</f>
        <v>38368.202679</v>
      </c>
      <c r="F344" s="11"/>
    </row>
    <row r="345" spans="1:6" s="4" customFormat="1" ht="19.5" customHeight="1">
      <c r="A345" s="12">
        <v>21201</v>
      </c>
      <c r="B345" s="13" t="s">
        <v>613</v>
      </c>
      <c r="C345" s="10">
        <f>SUM(C346:C350)</f>
        <v>7005.946606000001</v>
      </c>
      <c r="F345" s="11"/>
    </row>
    <row r="346" spans="1:6" ht="19.5" customHeight="1">
      <c r="A346" s="12">
        <v>2120101</v>
      </c>
      <c r="B346" s="14" t="s">
        <v>13</v>
      </c>
      <c r="C346" s="15">
        <v>2048.0788110000003</v>
      </c>
      <c r="F346" s="11"/>
    </row>
    <row r="347" spans="1:6" ht="19.5" customHeight="1">
      <c r="A347" s="12">
        <v>2120102</v>
      </c>
      <c r="B347" s="14" t="s">
        <v>15</v>
      </c>
      <c r="C347" s="15">
        <v>735</v>
      </c>
      <c r="F347" s="11"/>
    </row>
    <row r="348" spans="1:6" ht="19.5" customHeight="1">
      <c r="A348" s="12">
        <v>2120104</v>
      </c>
      <c r="B348" s="14" t="s">
        <v>617</v>
      </c>
      <c r="C348" s="15">
        <v>1882.174668</v>
      </c>
      <c r="F348" s="11"/>
    </row>
    <row r="349" spans="1:6" ht="19.5" customHeight="1">
      <c r="A349" s="12">
        <v>2120106</v>
      </c>
      <c r="B349" s="14" t="s">
        <v>619</v>
      </c>
      <c r="C349" s="15">
        <v>514.13175</v>
      </c>
      <c r="F349" s="11"/>
    </row>
    <row r="350" spans="1:6" ht="19.5" customHeight="1">
      <c r="A350" s="12">
        <v>2120199</v>
      </c>
      <c r="B350" s="14" t="s">
        <v>621</v>
      </c>
      <c r="C350" s="15">
        <v>1826.5613770000002</v>
      </c>
      <c r="F350" s="11"/>
    </row>
    <row r="351" spans="1:6" s="4" customFormat="1" ht="19.5" customHeight="1">
      <c r="A351" s="12">
        <v>21202</v>
      </c>
      <c r="B351" s="13" t="s">
        <v>623</v>
      </c>
      <c r="C351" s="10">
        <f>SUM(C352)</f>
        <v>640</v>
      </c>
      <c r="F351" s="11"/>
    </row>
    <row r="352" spans="1:6" ht="19.5" customHeight="1">
      <c r="A352" s="12">
        <v>2120201</v>
      </c>
      <c r="B352" s="14" t="s">
        <v>625</v>
      </c>
      <c r="C352" s="15">
        <v>640</v>
      </c>
      <c r="F352" s="11"/>
    </row>
    <row r="353" spans="1:6" s="4" customFormat="1" ht="19.5" customHeight="1">
      <c r="A353" s="12">
        <v>21203</v>
      </c>
      <c r="B353" s="13" t="s">
        <v>627</v>
      </c>
      <c r="C353" s="10">
        <f>SUM(C354:C355)</f>
        <v>9614</v>
      </c>
      <c r="F353" s="11"/>
    </row>
    <row r="354" spans="1:6" ht="19.5" customHeight="1">
      <c r="A354" s="12">
        <v>2120303</v>
      </c>
      <c r="B354" s="14" t="s">
        <v>629</v>
      </c>
      <c r="C354" s="15">
        <v>100</v>
      </c>
      <c r="F354" s="11"/>
    </row>
    <row r="355" spans="1:6" ht="19.5" customHeight="1">
      <c r="A355" s="12">
        <v>2120399</v>
      </c>
      <c r="B355" s="14" t="s">
        <v>631</v>
      </c>
      <c r="C355" s="15">
        <v>9514</v>
      </c>
      <c r="F355" s="11"/>
    </row>
    <row r="356" spans="1:6" s="4" customFormat="1" ht="19.5" customHeight="1">
      <c r="A356" s="12">
        <v>21205</v>
      </c>
      <c r="B356" s="13" t="s">
        <v>633</v>
      </c>
      <c r="C356" s="10">
        <f>SUM(C357)</f>
        <v>6010.256073</v>
      </c>
      <c r="F356" s="11"/>
    </row>
    <row r="357" spans="1:6" ht="19.5" customHeight="1">
      <c r="A357" s="12">
        <v>2120501</v>
      </c>
      <c r="B357" s="14" t="s">
        <v>635</v>
      </c>
      <c r="C357" s="15">
        <v>6010.256073</v>
      </c>
      <c r="F357" s="11"/>
    </row>
    <row r="358" spans="1:6" s="4" customFormat="1" ht="19.5" customHeight="1">
      <c r="A358" s="12">
        <v>21299</v>
      </c>
      <c r="B358" s="13" t="s">
        <v>637</v>
      </c>
      <c r="C358" s="10">
        <f>SUM(C359)</f>
        <v>15098</v>
      </c>
      <c r="F358" s="11"/>
    </row>
    <row r="359" spans="1:6" ht="19.5" customHeight="1">
      <c r="A359" s="12">
        <v>2129999</v>
      </c>
      <c r="B359" s="14" t="s">
        <v>639</v>
      </c>
      <c r="C359" s="15">
        <v>15098</v>
      </c>
      <c r="F359" s="11"/>
    </row>
    <row r="360" spans="1:6" s="4" customFormat="1" ht="19.5" customHeight="1">
      <c r="A360" s="12">
        <v>213</v>
      </c>
      <c r="B360" s="13" t="s">
        <v>641</v>
      </c>
      <c r="C360" s="10">
        <f>C361+C375+C388+C403+C408+C412+C414</f>
        <v>51413.603132000004</v>
      </c>
      <c r="F360" s="11"/>
    </row>
    <row r="361" spans="1:6" s="4" customFormat="1" ht="19.5" customHeight="1">
      <c r="A361" s="12">
        <v>21301</v>
      </c>
      <c r="B361" s="13" t="s">
        <v>643</v>
      </c>
      <c r="C361" s="10">
        <f>SUM(C362:C374)</f>
        <v>18200.7</v>
      </c>
      <c r="F361" s="11"/>
    </row>
    <row r="362" spans="1:6" ht="19.5" customHeight="1">
      <c r="A362" s="12">
        <v>2130101</v>
      </c>
      <c r="B362" s="14" t="s">
        <v>13</v>
      </c>
      <c r="C362" s="15">
        <v>838</v>
      </c>
      <c r="F362" s="11"/>
    </row>
    <row r="363" spans="1:6" ht="19.5" customHeight="1">
      <c r="A363" s="12">
        <v>2130102</v>
      </c>
      <c r="B363" s="14" t="s">
        <v>15</v>
      </c>
      <c r="C363" s="15">
        <v>340</v>
      </c>
      <c r="F363" s="11"/>
    </row>
    <row r="364" spans="1:6" ht="19.5" customHeight="1">
      <c r="A364" s="12">
        <v>2130104</v>
      </c>
      <c r="B364" s="14" t="s">
        <v>29</v>
      </c>
      <c r="C364" s="15">
        <v>3942</v>
      </c>
      <c r="F364" s="11"/>
    </row>
    <row r="365" spans="1:6" ht="19.5" customHeight="1">
      <c r="A365" s="12">
        <v>2130106</v>
      </c>
      <c r="B365" s="14" t="s">
        <v>648</v>
      </c>
      <c r="C365" s="15">
        <v>200</v>
      </c>
      <c r="F365" s="11"/>
    </row>
    <row r="366" spans="1:6" ht="19.5" customHeight="1">
      <c r="A366" s="12">
        <v>2130108</v>
      </c>
      <c r="B366" s="14" t="s">
        <v>650</v>
      </c>
      <c r="C366" s="15">
        <v>2167.9</v>
      </c>
      <c r="F366" s="11"/>
    </row>
    <row r="367" spans="1:6" ht="19.5" customHeight="1">
      <c r="A367" s="12">
        <v>2130109</v>
      </c>
      <c r="B367" s="14" t="s">
        <v>652</v>
      </c>
      <c r="C367" s="15">
        <v>100</v>
      </c>
      <c r="F367" s="11"/>
    </row>
    <row r="368" spans="1:6" ht="19.5" customHeight="1">
      <c r="A368" s="12">
        <v>2130110</v>
      </c>
      <c r="B368" s="14" t="s">
        <v>654</v>
      </c>
      <c r="C368" s="15">
        <v>160</v>
      </c>
      <c r="F368" s="11"/>
    </row>
    <row r="369" spans="1:6" ht="19.5" customHeight="1">
      <c r="A369" s="12">
        <v>2130111</v>
      </c>
      <c r="B369" s="14" t="s">
        <v>656</v>
      </c>
      <c r="C369" s="15">
        <v>20</v>
      </c>
      <c r="F369" s="11"/>
    </row>
    <row r="370" spans="1:6" ht="19.5" customHeight="1">
      <c r="A370" s="12">
        <v>2130121</v>
      </c>
      <c r="B370" s="14" t="s">
        <v>658</v>
      </c>
      <c r="C370" s="15">
        <v>8342</v>
      </c>
      <c r="F370" s="11"/>
    </row>
    <row r="371" spans="1:6" ht="19.5" customHeight="1">
      <c r="A371" s="12">
        <v>2130124</v>
      </c>
      <c r="B371" s="14" t="s">
        <v>660</v>
      </c>
      <c r="C371" s="15">
        <v>1816</v>
      </c>
      <c r="F371" s="11"/>
    </row>
    <row r="372" spans="1:6" ht="19.5" customHeight="1">
      <c r="A372" s="12">
        <v>2130125</v>
      </c>
      <c r="B372" s="14" t="s">
        <v>662</v>
      </c>
      <c r="C372" s="15">
        <v>40</v>
      </c>
      <c r="F372" s="11"/>
    </row>
    <row r="373" spans="1:6" ht="19.5" customHeight="1">
      <c r="A373" s="12">
        <v>2130135</v>
      </c>
      <c r="B373" s="14" t="s">
        <v>664</v>
      </c>
      <c r="C373" s="15">
        <v>49</v>
      </c>
      <c r="F373" s="11"/>
    </row>
    <row r="374" spans="1:6" ht="19.5" customHeight="1">
      <c r="A374" s="12">
        <v>2130199</v>
      </c>
      <c r="B374" s="14" t="s">
        <v>666</v>
      </c>
      <c r="C374" s="15">
        <v>185.8</v>
      </c>
      <c r="F374" s="11"/>
    </row>
    <row r="375" spans="1:6" s="4" customFormat="1" ht="19.5" customHeight="1">
      <c r="A375" s="12">
        <v>21302</v>
      </c>
      <c r="B375" s="13" t="s">
        <v>668</v>
      </c>
      <c r="C375" s="10">
        <f>SUM(C376:C387)</f>
        <v>4119.152398</v>
      </c>
      <c r="F375" s="11"/>
    </row>
    <row r="376" spans="1:6" ht="19.5" customHeight="1">
      <c r="A376" s="12">
        <v>2130201</v>
      </c>
      <c r="B376" s="14" t="s">
        <v>13</v>
      </c>
      <c r="C376" s="15">
        <v>323</v>
      </c>
      <c r="F376" s="11"/>
    </row>
    <row r="377" spans="1:6" ht="19.5" customHeight="1">
      <c r="A377" s="12">
        <v>2130202</v>
      </c>
      <c r="B377" s="14" t="s">
        <v>15</v>
      </c>
      <c r="C377" s="15">
        <v>160</v>
      </c>
      <c r="F377" s="11"/>
    </row>
    <row r="378" spans="1:6" ht="19.5" customHeight="1">
      <c r="A378" s="12">
        <v>2130204</v>
      </c>
      <c r="B378" s="14" t="s">
        <v>672</v>
      </c>
      <c r="C378" s="15">
        <v>613</v>
      </c>
      <c r="F378" s="11"/>
    </row>
    <row r="379" spans="1:6" ht="19.5" customHeight="1">
      <c r="A379" s="12">
        <v>2130205</v>
      </c>
      <c r="B379" s="14" t="s">
        <v>674</v>
      </c>
      <c r="C379" s="15">
        <v>671</v>
      </c>
      <c r="F379" s="11"/>
    </row>
    <row r="380" spans="1:6" ht="19.5" customHeight="1">
      <c r="A380" s="12">
        <v>2130206</v>
      </c>
      <c r="B380" s="14" t="s">
        <v>676</v>
      </c>
      <c r="C380" s="15">
        <v>200</v>
      </c>
      <c r="F380" s="11"/>
    </row>
    <row r="381" spans="1:6" ht="19.5" customHeight="1">
      <c r="A381" s="12">
        <v>2130207</v>
      </c>
      <c r="B381" s="14" t="s">
        <v>678</v>
      </c>
      <c r="C381" s="15">
        <v>300</v>
      </c>
      <c r="F381" s="11"/>
    </row>
    <row r="382" spans="1:6" ht="19.5" customHeight="1">
      <c r="A382" s="12">
        <v>2130210</v>
      </c>
      <c r="B382" s="14" t="s">
        <v>680</v>
      </c>
      <c r="C382" s="15">
        <v>10</v>
      </c>
      <c r="F382" s="11"/>
    </row>
    <row r="383" spans="1:6" ht="19.5" customHeight="1">
      <c r="A383" s="12">
        <v>2130213</v>
      </c>
      <c r="B383" s="14" t="s">
        <v>682</v>
      </c>
      <c r="C383" s="15">
        <v>455.177872</v>
      </c>
      <c r="F383" s="11"/>
    </row>
    <row r="384" spans="1:6" ht="19.5" customHeight="1">
      <c r="A384" s="12">
        <v>2130216</v>
      </c>
      <c r="B384" s="14" t="s">
        <v>684</v>
      </c>
      <c r="C384" s="15">
        <v>150.974526</v>
      </c>
      <c r="F384" s="11"/>
    </row>
    <row r="385" spans="1:6" ht="19.5" customHeight="1">
      <c r="A385" s="12">
        <v>2130221</v>
      </c>
      <c r="B385" s="14" t="s">
        <v>686</v>
      </c>
      <c r="C385" s="15">
        <v>161</v>
      </c>
      <c r="F385" s="11"/>
    </row>
    <row r="386" spans="1:6" ht="19.5" customHeight="1">
      <c r="A386" s="12">
        <v>2130234</v>
      </c>
      <c r="B386" s="14" t="s">
        <v>688</v>
      </c>
      <c r="C386" s="15">
        <v>750</v>
      </c>
      <c r="F386" s="11"/>
    </row>
    <row r="387" spans="1:6" ht="19.5" customHeight="1">
      <c r="A387" s="12">
        <v>2130299</v>
      </c>
      <c r="B387" s="14" t="s">
        <v>690</v>
      </c>
      <c r="C387" s="15">
        <v>325</v>
      </c>
      <c r="F387" s="11"/>
    </row>
    <row r="388" spans="1:6" s="4" customFormat="1" ht="19.5" customHeight="1">
      <c r="A388" s="12">
        <v>21303</v>
      </c>
      <c r="B388" s="13" t="s">
        <v>692</v>
      </c>
      <c r="C388" s="10">
        <f>SUM(C389:C402)</f>
        <v>24621.894764</v>
      </c>
      <c r="F388" s="11"/>
    </row>
    <row r="389" spans="1:6" ht="19.5" customHeight="1">
      <c r="A389" s="12">
        <v>2130301</v>
      </c>
      <c r="B389" s="14" t="s">
        <v>13</v>
      </c>
      <c r="C389" s="15">
        <v>264</v>
      </c>
      <c r="F389" s="11"/>
    </row>
    <row r="390" spans="1:6" ht="19.5" customHeight="1">
      <c r="A390" s="12">
        <v>2130302</v>
      </c>
      <c r="B390" s="14" t="s">
        <v>15</v>
      </c>
      <c r="C390" s="15">
        <v>315</v>
      </c>
      <c r="F390" s="11"/>
    </row>
    <row r="391" spans="1:6" ht="19.5" customHeight="1">
      <c r="A391" s="12">
        <v>2130304</v>
      </c>
      <c r="B391" s="14" t="s">
        <v>696</v>
      </c>
      <c r="C391" s="15">
        <v>731</v>
      </c>
      <c r="F391" s="11"/>
    </row>
    <row r="392" spans="1:6" ht="19.5" customHeight="1">
      <c r="A392" s="12">
        <v>2130306</v>
      </c>
      <c r="B392" s="14" t="s">
        <v>698</v>
      </c>
      <c r="C392" s="15">
        <v>14000</v>
      </c>
      <c r="F392" s="11"/>
    </row>
    <row r="393" spans="1:6" ht="19.5" customHeight="1">
      <c r="A393" s="12">
        <v>2130310</v>
      </c>
      <c r="B393" s="14" t="s">
        <v>700</v>
      </c>
      <c r="C393" s="15">
        <v>241.675262</v>
      </c>
      <c r="F393" s="11"/>
    </row>
    <row r="394" spans="1:6" ht="19.5" customHeight="1">
      <c r="A394" s="12">
        <v>2130312</v>
      </c>
      <c r="B394" s="14" t="s">
        <v>702</v>
      </c>
      <c r="C394" s="15">
        <v>111.605686</v>
      </c>
      <c r="F394" s="11"/>
    </row>
    <row r="395" spans="1:6" ht="19.5" customHeight="1">
      <c r="A395" s="12">
        <v>2130313</v>
      </c>
      <c r="B395" s="14" t="s">
        <v>704</v>
      </c>
      <c r="C395" s="15">
        <v>130.08626600000002</v>
      </c>
      <c r="F395" s="11"/>
    </row>
    <row r="396" spans="1:6" ht="19.5" customHeight="1">
      <c r="A396" s="12">
        <v>2130314</v>
      </c>
      <c r="B396" s="14" t="s">
        <v>706</v>
      </c>
      <c r="C396" s="15">
        <v>324.77755</v>
      </c>
      <c r="F396" s="11"/>
    </row>
    <row r="397" spans="1:6" ht="19.5" customHeight="1">
      <c r="A397" s="12">
        <v>2130315</v>
      </c>
      <c r="B397" s="14" t="s">
        <v>708</v>
      </c>
      <c r="C397" s="15">
        <v>40</v>
      </c>
      <c r="F397" s="11"/>
    </row>
    <row r="398" spans="1:6" ht="19.5" customHeight="1">
      <c r="A398" s="12">
        <v>2130316</v>
      </c>
      <c r="B398" s="14" t="s">
        <v>710</v>
      </c>
      <c r="C398" s="15">
        <v>7113.7</v>
      </c>
      <c r="F398" s="11"/>
    </row>
    <row r="399" spans="1:6" ht="19.5" customHeight="1">
      <c r="A399" s="12">
        <v>2130331</v>
      </c>
      <c r="B399" s="14" t="s">
        <v>712</v>
      </c>
      <c r="C399" s="15">
        <v>530</v>
      </c>
      <c r="F399" s="11"/>
    </row>
    <row r="400" spans="1:6" ht="19.5" customHeight="1">
      <c r="A400" s="12">
        <v>2130332</v>
      </c>
      <c r="B400" s="14" t="s">
        <v>714</v>
      </c>
      <c r="C400" s="15">
        <v>2</v>
      </c>
      <c r="F400" s="11"/>
    </row>
    <row r="401" spans="1:6" ht="19.5" customHeight="1">
      <c r="A401" s="12">
        <v>2130334</v>
      </c>
      <c r="B401" s="14" t="s">
        <v>716</v>
      </c>
      <c r="C401" s="15">
        <v>318.05</v>
      </c>
      <c r="F401" s="11"/>
    </row>
    <row r="402" spans="1:6" ht="19.5" customHeight="1">
      <c r="A402" s="12">
        <v>2130335</v>
      </c>
      <c r="B402" s="14" t="s">
        <v>718</v>
      </c>
      <c r="C402" s="15">
        <v>500</v>
      </c>
      <c r="F402" s="11"/>
    </row>
    <row r="403" spans="1:6" s="4" customFormat="1" ht="19.5" customHeight="1">
      <c r="A403" s="12">
        <v>21305</v>
      </c>
      <c r="B403" s="13" t="s">
        <v>720</v>
      </c>
      <c r="C403" s="10">
        <f>SUM(C404:C407)</f>
        <v>4033.423</v>
      </c>
      <c r="F403" s="11"/>
    </row>
    <row r="404" spans="1:6" ht="19.5" customHeight="1">
      <c r="A404" s="12">
        <v>2130502</v>
      </c>
      <c r="B404" s="14" t="s">
        <v>15</v>
      </c>
      <c r="C404" s="15">
        <v>7</v>
      </c>
      <c r="F404" s="11"/>
    </row>
    <row r="405" spans="1:6" ht="19.5" customHeight="1">
      <c r="A405" s="12">
        <v>2130504</v>
      </c>
      <c r="B405" s="14" t="s">
        <v>723</v>
      </c>
      <c r="C405" s="15">
        <v>3915</v>
      </c>
      <c r="F405" s="11"/>
    </row>
    <row r="406" spans="1:6" ht="19.5" customHeight="1">
      <c r="A406" s="12">
        <v>2130505</v>
      </c>
      <c r="B406" s="14" t="s">
        <v>725</v>
      </c>
      <c r="C406" s="15">
        <v>79.5</v>
      </c>
      <c r="F406" s="11"/>
    </row>
    <row r="407" spans="1:6" ht="19.5" customHeight="1">
      <c r="A407" s="12">
        <v>2130599</v>
      </c>
      <c r="B407" s="14" t="s">
        <v>727</v>
      </c>
      <c r="C407" s="15">
        <v>31.923000000000002</v>
      </c>
      <c r="F407" s="11"/>
    </row>
    <row r="408" spans="1:6" s="4" customFormat="1" ht="19.5" customHeight="1">
      <c r="A408" s="12">
        <v>21306</v>
      </c>
      <c r="B408" s="13" t="s">
        <v>729</v>
      </c>
      <c r="C408" s="10">
        <f>SUM(C409:C411)</f>
        <v>213.40679</v>
      </c>
      <c r="F408" s="11"/>
    </row>
    <row r="409" spans="1:6" ht="19.5" customHeight="1">
      <c r="A409" s="12">
        <v>2130601</v>
      </c>
      <c r="B409" s="14" t="s">
        <v>731</v>
      </c>
      <c r="C409" s="15">
        <v>113.40679000000002</v>
      </c>
      <c r="F409" s="11"/>
    </row>
    <row r="410" spans="1:6" ht="19.5" customHeight="1">
      <c r="A410" s="12">
        <v>2130602</v>
      </c>
      <c r="B410" s="14" t="s">
        <v>733</v>
      </c>
      <c r="C410" s="15">
        <v>76</v>
      </c>
      <c r="F410" s="11"/>
    </row>
    <row r="411" spans="1:6" ht="19.5" customHeight="1">
      <c r="A411" s="12">
        <v>2130603</v>
      </c>
      <c r="B411" s="14" t="s">
        <v>735</v>
      </c>
      <c r="C411" s="15">
        <v>24</v>
      </c>
      <c r="F411" s="11"/>
    </row>
    <row r="412" spans="1:6" s="4" customFormat="1" ht="19.5" customHeight="1">
      <c r="A412" s="12">
        <v>21308</v>
      </c>
      <c r="B412" s="13" t="s">
        <v>737</v>
      </c>
      <c r="C412" s="10">
        <f>SUM(C413)</f>
        <v>203</v>
      </c>
      <c r="F412" s="11"/>
    </row>
    <row r="413" spans="1:6" ht="19.5" customHeight="1">
      <c r="A413" s="12">
        <v>2130803</v>
      </c>
      <c r="B413" s="14" t="s">
        <v>739</v>
      </c>
      <c r="C413" s="15">
        <v>203</v>
      </c>
      <c r="F413" s="11"/>
    </row>
    <row r="414" spans="1:6" s="4" customFormat="1" ht="19.5" customHeight="1">
      <c r="A414" s="12">
        <v>21399</v>
      </c>
      <c r="B414" s="13" t="s">
        <v>741</v>
      </c>
      <c r="C414" s="10">
        <f>SUM(C415)</f>
        <v>22.026180000000004</v>
      </c>
      <c r="F414" s="11"/>
    </row>
    <row r="415" spans="1:6" ht="19.5" customHeight="1">
      <c r="A415" s="12">
        <v>2139999</v>
      </c>
      <c r="B415" s="14" t="s">
        <v>743</v>
      </c>
      <c r="C415" s="15">
        <v>22.026180000000004</v>
      </c>
      <c r="F415" s="11"/>
    </row>
    <row r="416" spans="1:6" s="4" customFormat="1" ht="19.5" customHeight="1">
      <c r="A416" s="12">
        <v>214</v>
      </c>
      <c r="B416" s="13" t="s">
        <v>745</v>
      </c>
      <c r="C416" s="10">
        <f>C417+C426+C431+C428</f>
        <v>30948.346114</v>
      </c>
      <c r="F416" s="11"/>
    </row>
    <row r="417" spans="1:6" s="4" customFormat="1" ht="19.5" customHeight="1">
      <c r="A417" s="12">
        <v>21401</v>
      </c>
      <c r="B417" s="13" t="s">
        <v>747</v>
      </c>
      <c r="C417" s="10">
        <f>SUM(C418:C425)</f>
        <v>13738.446114</v>
      </c>
      <c r="F417" s="11"/>
    </row>
    <row r="418" spans="1:6" ht="19.5" customHeight="1">
      <c r="A418" s="12">
        <v>2140101</v>
      </c>
      <c r="B418" s="14" t="s">
        <v>13</v>
      </c>
      <c r="C418" s="15">
        <v>1386.1911280000006</v>
      </c>
      <c r="F418" s="11"/>
    </row>
    <row r="419" spans="1:6" ht="19.5" customHeight="1">
      <c r="A419" s="12">
        <v>2140102</v>
      </c>
      <c r="B419" s="14" t="s">
        <v>15</v>
      </c>
      <c r="C419" s="15">
        <v>408</v>
      </c>
      <c r="F419" s="11"/>
    </row>
    <row r="420" spans="1:6" ht="19.5" customHeight="1">
      <c r="A420" s="12">
        <v>2140104</v>
      </c>
      <c r="B420" s="14" t="s">
        <v>751</v>
      </c>
      <c r="C420" s="15">
        <v>500</v>
      </c>
      <c r="F420" s="11"/>
    </row>
    <row r="421" spans="1:6" ht="19.5" customHeight="1">
      <c r="A421" s="12">
        <v>2140106</v>
      </c>
      <c r="B421" s="14" t="s">
        <v>753</v>
      </c>
      <c r="C421" s="15">
        <v>4793</v>
      </c>
      <c r="F421" s="11"/>
    </row>
    <row r="422" spans="1:6" ht="19.5" customHeight="1">
      <c r="A422" s="12">
        <v>2140112</v>
      </c>
      <c r="B422" s="14" t="s">
        <v>755</v>
      </c>
      <c r="C422" s="15">
        <v>485</v>
      </c>
      <c r="F422" s="11"/>
    </row>
    <row r="423" spans="1:6" ht="19.5" customHeight="1">
      <c r="A423" s="12">
        <v>2140123</v>
      </c>
      <c r="B423" s="14" t="s">
        <v>757</v>
      </c>
      <c r="C423" s="15">
        <v>166</v>
      </c>
      <c r="F423" s="11"/>
    </row>
    <row r="424" spans="1:6" ht="19.5" customHeight="1">
      <c r="A424" s="12">
        <v>2140131</v>
      </c>
      <c r="B424" s="14" t="s">
        <v>759</v>
      </c>
      <c r="C424" s="15">
        <v>165.1</v>
      </c>
      <c r="F424" s="11"/>
    </row>
    <row r="425" spans="1:6" ht="19.5" customHeight="1">
      <c r="A425" s="12">
        <v>2140199</v>
      </c>
      <c r="B425" s="14" t="s">
        <v>761</v>
      </c>
      <c r="C425" s="15">
        <f>5336+499.154986</f>
        <v>5835.154986</v>
      </c>
      <c r="F425" s="11"/>
    </row>
    <row r="426" spans="1:6" s="4" customFormat="1" ht="19.5" customHeight="1">
      <c r="A426" s="12">
        <v>21405</v>
      </c>
      <c r="B426" s="13" t="s">
        <v>763</v>
      </c>
      <c r="C426" s="10">
        <f>SUM(C427)</f>
        <v>72.9</v>
      </c>
      <c r="F426" s="11"/>
    </row>
    <row r="427" spans="1:6" ht="19.5" customHeight="1">
      <c r="A427" s="12">
        <v>2140599</v>
      </c>
      <c r="B427" s="14" t="s">
        <v>765</v>
      </c>
      <c r="C427" s="15">
        <v>72.9</v>
      </c>
      <c r="F427" s="11"/>
    </row>
    <row r="428" spans="1:6" ht="19.5" customHeight="1">
      <c r="A428" s="12">
        <v>21406</v>
      </c>
      <c r="B428" s="13" t="s">
        <v>902</v>
      </c>
      <c r="C428" s="15">
        <f>C429+C430</f>
        <v>17067</v>
      </c>
      <c r="F428" s="11"/>
    </row>
    <row r="429" spans="1:6" ht="19.5" customHeight="1">
      <c r="A429" s="12">
        <v>2140601</v>
      </c>
      <c r="B429" s="14" t="s">
        <v>903</v>
      </c>
      <c r="C429" s="15">
        <v>6045</v>
      </c>
      <c r="F429" s="11"/>
    </row>
    <row r="430" spans="1:6" ht="19.5" customHeight="1">
      <c r="A430" s="12">
        <v>2140602</v>
      </c>
      <c r="B430" s="14" t="s">
        <v>904</v>
      </c>
      <c r="C430" s="15">
        <v>11022</v>
      </c>
      <c r="F430" s="11"/>
    </row>
    <row r="431" spans="1:6" s="4" customFormat="1" ht="19.5" customHeight="1">
      <c r="A431" s="12">
        <v>21499</v>
      </c>
      <c r="B431" s="13" t="s">
        <v>767</v>
      </c>
      <c r="C431" s="10">
        <f>SUM(C432)</f>
        <v>70</v>
      </c>
      <c r="F431" s="11"/>
    </row>
    <row r="432" spans="1:6" ht="19.5" customHeight="1">
      <c r="A432" s="12">
        <v>2149999</v>
      </c>
      <c r="B432" s="14" t="s">
        <v>769</v>
      </c>
      <c r="C432" s="15">
        <v>70</v>
      </c>
      <c r="F432" s="11"/>
    </row>
    <row r="433" spans="1:6" s="4" customFormat="1" ht="19.5" customHeight="1">
      <c r="A433" s="12">
        <v>215</v>
      </c>
      <c r="B433" s="13" t="s">
        <v>771</v>
      </c>
      <c r="C433" s="10">
        <f>C434+C438+C443</f>
        <v>4988.965769</v>
      </c>
      <c r="F433" s="11"/>
    </row>
    <row r="434" spans="1:6" s="4" customFormat="1" ht="19.5" customHeight="1">
      <c r="A434" s="12">
        <v>21505</v>
      </c>
      <c r="B434" s="13" t="s">
        <v>773</v>
      </c>
      <c r="C434" s="10">
        <f>SUM(C435:C437)</f>
        <v>1708.610165</v>
      </c>
      <c r="F434" s="11"/>
    </row>
    <row r="435" spans="1:6" ht="19.5" customHeight="1">
      <c r="A435" s="12">
        <v>2150501</v>
      </c>
      <c r="B435" s="14" t="s">
        <v>13</v>
      </c>
      <c r="C435" s="15">
        <v>379.6101650000001</v>
      </c>
      <c r="F435" s="11"/>
    </row>
    <row r="436" spans="1:6" ht="19.5" customHeight="1">
      <c r="A436" s="12">
        <v>2150502</v>
      </c>
      <c r="B436" s="14" t="s">
        <v>15</v>
      </c>
      <c r="C436" s="15">
        <v>349</v>
      </c>
      <c r="F436" s="11"/>
    </row>
    <row r="437" spans="1:6" ht="19.5" customHeight="1">
      <c r="A437" s="12">
        <v>2150510</v>
      </c>
      <c r="B437" s="14" t="s">
        <v>777</v>
      </c>
      <c r="C437" s="15">
        <v>980</v>
      </c>
      <c r="F437" s="11"/>
    </row>
    <row r="438" spans="1:6" s="4" customFormat="1" ht="19.5" customHeight="1">
      <c r="A438" s="12">
        <v>21506</v>
      </c>
      <c r="B438" s="13" t="s">
        <v>779</v>
      </c>
      <c r="C438" s="10">
        <f>SUM(C439:C442)</f>
        <v>2574.4885240000003</v>
      </c>
      <c r="F438" s="11"/>
    </row>
    <row r="439" spans="1:6" ht="19.5" customHeight="1">
      <c r="A439" s="12">
        <v>2150601</v>
      </c>
      <c r="B439" s="14" t="s">
        <v>13</v>
      </c>
      <c r="C439" s="15">
        <v>564.9874730000003</v>
      </c>
      <c r="F439" s="11"/>
    </row>
    <row r="440" spans="1:6" ht="19.5" customHeight="1">
      <c r="A440" s="12">
        <v>2150602</v>
      </c>
      <c r="B440" s="14" t="s">
        <v>15</v>
      </c>
      <c r="C440" s="15">
        <v>92</v>
      </c>
      <c r="F440" s="11"/>
    </row>
    <row r="441" spans="1:6" ht="19.5" customHeight="1">
      <c r="A441" s="12">
        <v>2150607</v>
      </c>
      <c r="B441" s="14" t="s">
        <v>783</v>
      </c>
      <c r="C441" s="15">
        <v>1061</v>
      </c>
      <c r="F441" s="11"/>
    </row>
    <row r="442" spans="1:6" ht="19.5" customHeight="1">
      <c r="A442" s="12">
        <v>2150699</v>
      </c>
      <c r="B442" s="14" t="s">
        <v>785</v>
      </c>
      <c r="C442" s="15">
        <v>856.501051</v>
      </c>
      <c r="F442" s="11"/>
    </row>
    <row r="443" spans="1:6" s="4" customFormat="1" ht="19.5" customHeight="1">
      <c r="A443" s="12">
        <v>21508</v>
      </c>
      <c r="B443" s="13" t="s">
        <v>787</v>
      </c>
      <c r="C443" s="10">
        <f>SUM(C444)</f>
        <v>705.86708</v>
      </c>
      <c r="F443" s="11"/>
    </row>
    <row r="444" spans="1:6" ht="19.5" customHeight="1">
      <c r="A444" s="12">
        <v>2150899</v>
      </c>
      <c r="B444" s="14" t="s">
        <v>789</v>
      </c>
      <c r="C444" s="15">
        <v>705.86708</v>
      </c>
      <c r="F444" s="11"/>
    </row>
    <row r="445" spans="1:6" s="4" customFormat="1" ht="19.5" customHeight="1">
      <c r="A445" s="12">
        <v>216</v>
      </c>
      <c r="B445" s="13" t="s">
        <v>791</v>
      </c>
      <c r="C445" s="10">
        <f>C446+C449</f>
        <v>971.123665</v>
      </c>
      <c r="F445" s="11"/>
    </row>
    <row r="446" spans="1:6" s="4" customFormat="1" ht="19.5" customHeight="1">
      <c r="A446" s="12">
        <v>21602</v>
      </c>
      <c r="B446" s="13" t="s">
        <v>793</v>
      </c>
      <c r="C446" s="10">
        <f>SUM(C447:C448)</f>
        <v>464</v>
      </c>
      <c r="F446" s="11"/>
    </row>
    <row r="447" spans="1:6" ht="19.5" customHeight="1">
      <c r="A447" s="12">
        <v>2160201</v>
      </c>
      <c r="B447" s="14" t="s">
        <v>13</v>
      </c>
      <c r="C447" s="15">
        <v>243</v>
      </c>
      <c r="F447" s="11"/>
    </row>
    <row r="448" spans="1:6" ht="19.5" customHeight="1">
      <c r="A448" s="12">
        <v>2160202</v>
      </c>
      <c r="B448" s="14" t="s">
        <v>15</v>
      </c>
      <c r="C448" s="15">
        <v>221</v>
      </c>
      <c r="F448" s="11"/>
    </row>
    <row r="449" spans="1:6" s="4" customFormat="1" ht="19.5" customHeight="1">
      <c r="A449" s="12">
        <v>21605</v>
      </c>
      <c r="B449" s="13" t="s">
        <v>797</v>
      </c>
      <c r="C449" s="10">
        <f>SUM(C450:C453)</f>
        <v>507.12366499999996</v>
      </c>
      <c r="F449" s="11"/>
    </row>
    <row r="450" spans="1:6" ht="19.5" customHeight="1">
      <c r="A450" s="12">
        <v>2160501</v>
      </c>
      <c r="B450" s="14" t="s">
        <v>13</v>
      </c>
      <c r="C450" s="15">
        <v>148.872096</v>
      </c>
      <c r="F450" s="11"/>
    </row>
    <row r="451" spans="1:6" ht="19.5" customHeight="1">
      <c r="A451" s="12">
        <v>2160504</v>
      </c>
      <c r="B451" s="14" t="s">
        <v>800</v>
      </c>
      <c r="C451" s="15">
        <v>212.19</v>
      </c>
      <c r="F451" s="11"/>
    </row>
    <row r="452" spans="1:6" ht="19.5" customHeight="1">
      <c r="A452" s="12">
        <v>2160505</v>
      </c>
      <c r="B452" s="14" t="s">
        <v>802</v>
      </c>
      <c r="C452" s="15">
        <v>13</v>
      </c>
      <c r="F452" s="11"/>
    </row>
    <row r="453" spans="1:6" ht="19.5" customHeight="1">
      <c r="A453" s="12">
        <v>2160599</v>
      </c>
      <c r="B453" s="14" t="s">
        <v>804</v>
      </c>
      <c r="C453" s="15">
        <v>133.061569</v>
      </c>
      <c r="F453" s="11"/>
    </row>
    <row r="454" spans="1:6" s="4" customFormat="1" ht="19.5" customHeight="1">
      <c r="A454" s="12">
        <v>219</v>
      </c>
      <c r="B454" s="13" t="s">
        <v>806</v>
      </c>
      <c r="C454" s="10">
        <f>C455</f>
        <v>200</v>
      </c>
      <c r="F454" s="11"/>
    </row>
    <row r="455" spans="1:6" s="4" customFormat="1" ht="19.5" customHeight="1">
      <c r="A455" s="12">
        <v>21999</v>
      </c>
      <c r="B455" s="13" t="s">
        <v>808</v>
      </c>
      <c r="C455" s="10">
        <f>C456</f>
        <v>200</v>
      </c>
      <c r="F455" s="11"/>
    </row>
    <row r="456" spans="1:6" s="4" customFormat="1" ht="19.5" customHeight="1">
      <c r="A456" s="12">
        <v>21999</v>
      </c>
      <c r="B456" s="13" t="s">
        <v>808</v>
      </c>
      <c r="C456" s="10">
        <v>200</v>
      </c>
      <c r="F456" s="11"/>
    </row>
    <row r="457" spans="1:6" s="4" customFormat="1" ht="19.5" customHeight="1">
      <c r="A457" s="12">
        <v>220</v>
      </c>
      <c r="B457" s="13" t="s">
        <v>810</v>
      </c>
      <c r="C457" s="10">
        <f>C458+C466</f>
        <v>3127.4514239999994</v>
      </c>
      <c r="F457" s="11"/>
    </row>
    <row r="458" spans="1:6" s="4" customFormat="1" ht="19.5" customHeight="1">
      <c r="A458" s="12">
        <v>22001</v>
      </c>
      <c r="B458" s="13" t="s">
        <v>812</v>
      </c>
      <c r="C458" s="10">
        <f>SUM(C459:C465)</f>
        <v>2399.4714239999994</v>
      </c>
      <c r="F458" s="11"/>
    </row>
    <row r="459" spans="1:6" ht="19.5" customHeight="1">
      <c r="A459" s="12">
        <v>2200101</v>
      </c>
      <c r="B459" s="14" t="s">
        <v>13</v>
      </c>
      <c r="C459" s="15">
        <v>324.7236219999999</v>
      </c>
      <c r="F459" s="11"/>
    </row>
    <row r="460" spans="1:6" ht="19.5" customHeight="1">
      <c r="A460" s="12">
        <v>2200102</v>
      </c>
      <c r="B460" s="14" t="s">
        <v>15</v>
      </c>
      <c r="C460" s="15">
        <v>200</v>
      </c>
      <c r="F460" s="11"/>
    </row>
    <row r="461" spans="1:6" ht="19.5" customHeight="1">
      <c r="A461" s="12">
        <v>2200105</v>
      </c>
      <c r="B461" s="14" t="s">
        <v>816</v>
      </c>
      <c r="C461" s="15">
        <v>50</v>
      </c>
      <c r="F461" s="11"/>
    </row>
    <row r="462" spans="1:6" ht="19.5" customHeight="1">
      <c r="A462" s="12">
        <v>2200111</v>
      </c>
      <c r="B462" s="14" t="s">
        <v>818</v>
      </c>
      <c r="C462" s="15">
        <v>170</v>
      </c>
      <c r="F462" s="11"/>
    </row>
    <row r="463" spans="1:6" ht="19.5" customHeight="1">
      <c r="A463" s="12">
        <v>2200114</v>
      </c>
      <c r="B463" s="14" t="s">
        <v>820</v>
      </c>
      <c r="C463" s="15">
        <v>30</v>
      </c>
      <c r="F463" s="11"/>
    </row>
    <row r="464" spans="1:6" ht="19.5" customHeight="1">
      <c r="A464" s="12">
        <v>2200150</v>
      </c>
      <c r="B464" s="14" t="s">
        <v>29</v>
      </c>
      <c r="C464" s="15">
        <v>1052.5478019999991</v>
      </c>
      <c r="F464" s="11"/>
    </row>
    <row r="465" spans="1:6" ht="19.5" customHeight="1">
      <c r="A465" s="12">
        <v>2200199</v>
      </c>
      <c r="B465" s="14" t="s">
        <v>823</v>
      </c>
      <c r="C465" s="15">
        <v>572.2</v>
      </c>
      <c r="F465" s="11"/>
    </row>
    <row r="466" spans="1:6" s="4" customFormat="1" ht="19.5" customHeight="1">
      <c r="A466" s="12">
        <v>22005</v>
      </c>
      <c r="B466" s="13" t="s">
        <v>825</v>
      </c>
      <c r="C466" s="10">
        <f>SUM(C467:C470)</f>
        <v>727.98</v>
      </c>
      <c r="F466" s="11"/>
    </row>
    <row r="467" spans="1:6" ht="19.5" customHeight="1">
      <c r="A467" s="12">
        <v>2200502</v>
      </c>
      <c r="B467" s="14" t="s">
        <v>15</v>
      </c>
      <c r="C467" s="15">
        <v>100</v>
      </c>
      <c r="F467" s="11"/>
    </row>
    <row r="468" spans="1:6" ht="19.5" customHeight="1">
      <c r="A468" s="12">
        <v>2200506</v>
      </c>
      <c r="B468" s="14" t="s">
        <v>828</v>
      </c>
      <c r="C468" s="15">
        <v>74.5</v>
      </c>
      <c r="F468" s="11"/>
    </row>
    <row r="469" spans="1:6" ht="19.5" customHeight="1">
      <c r="A469" s="12">
        <v>2200509</v>
      </c>
      <c r="B469" s="14" t="s">
        <v>830</v>
      </c>
      <c r="C469" s="15">
        <v>473.48</v>
      </c>
      <c r="F469" s="11"/>
    </row>
    <row r="470" spans="1:6" ht="19.5" customHeight="1">
      <c r="A470" s="12">
        <v>2200599</v>
      </c>
      <c r="B470" s="14" t="s">
        <v>832</v>
      </c>
      <c r="C470" s="15">
        <v>80</v>
      </c>
      <c r="F470" s="11"/>
    </row>
    <row r="471" spans="1:6" s="4" customFormat="1" ht="19.5" customHeight="1">
      <c r="A471" s="12">
        <v>221</v>
      </c>
      <c r="B471" s="13" t="s">
        <v>834</v>
      </c>
      <c r="C471" s="10">
        <f>C472</f>
        <v>10452</v>
      </c>
      <c r="F471" s="11"/>
    </row>
    <row r="472" spans="1:6" s="4" customFormat="1" ht="19.5" customHeight="1">
      <c r="A472" s="12">
        <v>22102</v>
      </c>
      <c r="B472" s="13" t="s">
        <v>836</v>
      </c>
      <c r="C472" s="10">
        <f>C473</f>
        <v>10452</v>
      </c>
      <c r="F472" s="11"/>
    </row>
    <row r="473" spans="1:6" ht="19.5" customHeight="1">
      <c r="A473" s="12">
        <v>2210201</v>
      </c>
      <c r="B473" s="14" t="s">
        <v>838</v>
      </c>
      <c r="C473" s="15">
        <v>10452</v>
      </c>
      <c r="F473" s="11"/>
    </row>
    <row r="474" spans="1:6" s="4" customFormat="1" ht="19.5" customHeight="1">
      <c r="A474" s="12">
        <v>222</v>
      </c>
      <c r="B474" s="13" t="s">
        <v>840</v>
      </c>
      <c r="C474" s="10">
        <f>C475+C478</f>
        <v>657.176604</v>
      </c>
      <c r="F474" s="11"/>
    </row>
    <row r="475" spans="1:6" s="4" customFormat="1" ht="19.5" customHeight="1">
      <c r="A475" s="12">
        <v>22201</v>
      </c>
      <c r="B475" s="13" t="s">
        <v>842</v>
      </c>
      <c r="C475" s="10">
        <f>SUM(C476:C477)</f>
        <v>65.676604</v>
      </c>
      <c r="F475" s="11"/>
    </row>
    <row r="476" spans="1:6" ht="19.5" customHeight="1">
      <c r="A476" s="12">
        <v>2220150</v>
      </c>
      <c r="B476" s="14" t="s">
        <v>29</v>
      </c>
      <c r="C476" s="15">
        <v>29.176604</v>
      </c>
      <c r="F476" s="11"/>
    </row>
    <row r="477" spans="1:6" ht="19.5" customHeight="1">
      <c r="A477" s="12">
        <v>2220199</v>
      </c>
      <c r="B477" s="14" t="s">
        <v>845</v>
      </c>
      <c r="C477" s="15">
        <v>36.5</v>
      </c>
      <c r="F477" s="11"/>
    </row>
    <row r="478" spans="1:6" s="4" customFormat="1" ht="19.5" customHeight="1">
      <c r="A478" s="12">
        <v>22204</v>
      </c>
      <c r="B478" s="13" t="s">
        <v>847</v>
      </c>
      <c r="C478" s="10">
        <f>SUM(C479)</f>
        <v>591.5</v>
      </c>
      <c r="F478" s="11"/>
    </row>
    <row r="479" spans="1:6" ht="19.5" customHeight="1">
      <c r="A479" s="12">
        <v>2220499</v>
      </c>
      <c r="B479" s="14" t="s">
        <v>849</v>
      </c>
      <c r="C479" s="15">
        <v>591.5</v>
      </c>
      <c r="F479" s="11"/>
    </row>
    <row r="480" spans="1:6" ht="19.5" customHeight="1">
      <c r="A480" s="12">
        <v>227</v>
      </c>
      <c r="B480" s="13" t="s">
        <v>912</v>
      </c>
      <c r="C480" s="15">
        <v>10000</v>
      </c>
      <c r="F480" s="11"/>
    </row>
    <row r="481" spans="1:6" ht="19.5" customHeight="1">
      <c r="A481" s="12">
        <v>232</v>
      </c>
      <c r="B481" s="13" t="s">
        <v>914</v>
      </c>
      <c r="C481" s="15">
        <v>11484</v>
      </c>
      <c r="F481" s="11"/>
    </row>
    <row r="482" spans="1:6" ht="19.5" customHeight="1">
      <c r="A482" s="12">
        <v>23203</v>
      </c>
      <c r="B482" s="13" t="s">
        <v>915</v>
      </c>
      <c r="C482" s="15">
        <f>C483</f>
        <v>11848</v>
      </c>
      <c r="F482" s="11"/>
    </row>
    <row r="483" spans="1:6" ht="19.5" customHeight="1">
      <c r="A483" s="12">
        <v>2320304</v>
      </c>
      <c r="B483" s="14" t="s">
        <v>916</v>
      </c>
      <c r="C483" s="15">
        <v>11848</v>
      </c>
      <c r="F483" s="11"/>
    </row>
    <row r="484" ht="19.5" customHeight="1"/>
    <row r="485" ht="19.5" customHeight="1"/>
    <row r="486" ht="19.5" customHeight="1"/>
    <row r="487" ht="19.5" customHeight="1"/>
  </sheetData>
  <sheetProtection/>
  <autoFilter ref="A4:F483"/>
  <mergeCells count="3">
    <mergeCell ref="A1:C1"/>
    <mergeCell ref="A2:C2"/>
    <mergeCell ref="A5:B5"/>
  </mergeCells>
  <printOptions horizontalCentered="1"/>
  <pageMargins left="0.79" right="0.39" top="0.39" bottom="0.39" header="0.31" footer="0.3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2017-01-20T02:58:32Z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