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2" yWindow="48" windowWidth="13140" windowHeight="9852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<sst xmlns="http://schemas.openxmlformats.org/spreadsheetml/2006/main" count="1728" uniqueCount="664">
  <si>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</si>
  <si>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</si>
  <si>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</si>
  <si>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</si>
  <si>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</si>
  <si>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</si>
  <si>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</si>
  <si>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</si>
  <si>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</si>
  <si>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</si>
  <si>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</si>
  <si>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</si>
  <si>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</si>
  <si>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</si>
  <si>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</si>
  <si>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</si>
  <si>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</si>
  <si>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</si>
  <si>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</si>
  <si>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</si>
  <si>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</si>
  <si>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</si>
  <si>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</si>
  <si>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</si>
  <si>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</si>
  <si>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</si>
  <si>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</si>
  <si>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</si>
  <si>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</si>
  <si>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</si>
  <si>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</si>
  <si>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</si>
  <si>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</si>
  <si>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</si>
  <si>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</si>
  <si>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</si>
  <si>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</si>
  <si>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</si>
  <si>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</si>
  <si>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</si>
  <si>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</si>
  <si>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</si>
  <si>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</si>
  <si>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</si>
  <si>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</si>
  <si>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</si>
  <si>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</si>
  <si>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</si>
  <si>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</si>
  <si>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</si>
  <si>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</si>
  <si>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</si>
  <si>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</si>
  <si>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</si>
  <si>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</si>
  <si>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</si>
  <si>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</si>
  <si>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</si>
  <si>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</si>
  <si>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</si>
  <si>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</si>
  <si>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</si>
  <si>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</si>
  <si>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</si>
  <si>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</si>
  <si>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</si>
  <si>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</si>
  <si>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</si>
  <si>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</si>
  <si>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</si>
  <si>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</si>
  <si>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</si>
  <si>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</si>
  <si>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</si>
  <si>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</si>
  <si>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</si>
  <si>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</si>
  <si>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</si>
  <si>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</si>
  <si>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</si>
  <si>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</si>
  <si>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</si>
  <si>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</si>
  <si>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</si>
  <si>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</si>
  <si>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</si>
  <si>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</si>
  <si>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</si>
  <si>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</si>
  <si>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</si>
  <si>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</si>
  <si>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</si>
  <si>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</si>
  <si>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</si>
  <si>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</si>
  <si>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</si>
  <si>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</si>
  <si>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</si>
  <si>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</si>
  <si>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</si>
  <si>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</si>
  <si>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</si>
  <si>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</si>
  <si>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</si>
  <si>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</si>
  <si>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</si>
  <si>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</si>
  <si>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</si>
  <si>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</si>
  <si>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</si>
  <si>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</si>
  <si>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</si>
  <si>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</si>
  <si>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</si>
  <si>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</si>
  <si>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</si>
  <si>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</si>
  <si>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</si>
  <si>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</si>
  <si>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</si>
  <si>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</si>
  <si>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</si>
  <si>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</si>
  <si>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</si>
  <si>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</si>
  <si>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</si>
  <si>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</si>
  <si>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</si>
  <si>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</si>
  <si>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</si>
  <si>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</si>
  <si>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</si>
  <si>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</si>
  <si>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</si>
  <si>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</si>
  <si>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</si>
  <si>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</si>
  <si>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</si>
  <si>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</si>
  <si>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</si>
  <si>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</si>
  <si>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</si>
  <si>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</si>
  <si>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</si>
  <si>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</si>
  <si>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</si>
  <si>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</si>
  <si>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</si>
  <si>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</si>
  <si>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</si>
  <si>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</si>
  <si>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</si>
  <si>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</si>
  <si>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</si>
  <si>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</si>
  <si>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</si>
  <si>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</si>
  <si>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</si>
  <si>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</si>
  <si>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</si>
  <si>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</si>
  <si>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</si>
  <si>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</si>
  <si>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</si>
  <si>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</si>
  <si>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</si>
  <si>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</si>
  <si>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</si>
  <si>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</si>
  <si>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</si>
  <si>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</si>
  <si>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</si>
  <si>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</si>
  <si>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</si>
  <si>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</si>
  <si>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</si>
  <si>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</si>
  <si>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</si>
  <si>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</si>
  <si>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</si>
  <si>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</si>
  <si>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</si>
  <si>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</si>
  <si>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</si>
  <si>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</si>
  <si>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</si>
  <si>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</si>
  <si>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</si>
  <si>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</si>
  <si>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</si>
  <si>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</si>
  <si>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</si>
  <si>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</si>
  <si>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</si>
  <si>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</si>
  <si>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</si>
  <si>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</si>
  <si>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</si>
  <si>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</si>
  <si>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</si>
  <si>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</si>
  <si>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</si>
  <si>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</si>
  <si>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</si>
  <si>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</si>
  <si>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</si>
  <si>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</si>
  <si>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</si>
  <si>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</si>
  <si>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</si>
  <si>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</si>
  <si>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</si>
  <si>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</si>
  <si>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</si>
  <si>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</si>
  <si>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</si>
  <si>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</si>
  <si>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</si>
  <si>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</si>
  <si>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</si>
  <si>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</si>
  <si>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</si>
  <si>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</si>
  <si>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</si>
  <si>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</si>
  <si>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</si>
  <si>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</si>
  <si>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</si>
  <si>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</si>
  <si>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</si>
  <si>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</si>
  <si>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</si>
  <si>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</si>
  <si>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</si>
  <si>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</si>
  <si>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</si>
  <si>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</si>
  <si>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</si>
  <si>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</si>
  <si>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</si>
  <si>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</si>
  <si>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</si>
  <si>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</si>
  <si>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</si>
  <si>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</si>
  <si>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</si>
  <si>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</si>
  <si>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</si>
  <si>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</si>
  <si>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</si>
  <si>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</si>
  <si>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</si>
  <si>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</si>
  <si>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</si>
  <si>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</si>
  <si>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</si>
  <si>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</si>
  <si>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</si>
  <si>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</si>
  <si>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</si>
  <si>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</si>
  <si>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</si>
  <si>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</si>
  <si>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</si>
  <si>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</si>
  <si>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</si>
  <si>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</si>
  <si>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</si>
  <si>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</si>
  <si>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</si>
  <si>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</si>
  <si>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</si>
  <si>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</si>
  <si>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</si>
  <si>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</si>
  <si>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</si>
  <si>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</si>
  <si>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</si>
  <si>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</si>
  <si>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</si>
  <si>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</si>
  <si>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</si>
  <si>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</si>
  <si>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</si>
  <si>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</si>
  <si>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</si>
  <si>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</si>
  <si>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</si>
  <si>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</si>
  <si>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</si>
  <si>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</si>
  <si>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</si>
  <si>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</si>
  <si>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</si>
  <si>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</si>
  <si>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</si>
  <si>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</si>
  <si>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</si>
  <si>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</si>
  <si>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</si>
  <si>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</si>
  <si>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</si>
  <si>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</si>
  <si>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</si>
  <si>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</si>
  <si>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</si>
  <si>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</si>
  <si>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</si>
  <si>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</si>
  <si>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</si>
  <si>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</si>
  <si>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</si>
  <si>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</si>
  <si>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</si>
  <si>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</si>
  <si>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</si>
  <si>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</si>
  <si>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</si>
  <si>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</si>
  <si>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</si>
  <si>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</si>
  <si>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</si>
  <si>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</si>
  <si>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</si>
  <si>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</si>
  <si>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</si>
  <si>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</si>
  <si>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</si>
  <si>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</si>
  <si>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</si>
  <si>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</si>
  <si>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</si>
  <si>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</si>
  <si>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</si>
  <si>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</si>
  <si>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</si>
  <si>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</si>
  <si>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</si>
  <si>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</si>
  <si>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</si>
  <si>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</si>
  <si>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</si>
  <si>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</si>
  <si>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</si>
  <si>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</si>
  <si>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</si>
  <si>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</si>
  <si>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</si>
  <si>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</si>
  <si>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</si>
  <si>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</si>
  <si>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</si>
  <si>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</si>
  <si>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</si>
  <si>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</si>
  <si>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</si>
  <si>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</si>
  <si>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</si>
  <si>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</si>
  <si>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</si>
  <si>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</si>
  <si>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</si>
  <si>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</si>
  <si>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</si>
  <si>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</si>
  <si>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</si>
  <si>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</si>
  <si>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</si>
  <si>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</si>
  <si>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</si>
  <si>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</si>
  <si>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</si>
  <si>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</si>
  <si>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</si>
  <si>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</si>
  <si>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</si>
  <si>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</si>
  <si>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</si>
  <si>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</si>
  <si>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</si>
  <si>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</si>
  <si>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</si>
  <si>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</si>
  <si>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</si>
  <si>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</si>
  <si>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</si>
  <si>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</si>
  <si>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</si>
  <si>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</si>
  <si>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</si>
  <si>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</si>
  <si>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</si>
  <si>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</si>
  <si>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</si>
  <si>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</si>
  <si>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</si>
  <si>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</si>
  <si>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</si>
  <si>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</si>
  <si>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</si>
  <si>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</si>
  <si>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</si>
  <si>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</si>
  <si>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</si>
  <si>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</si>
  <si>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</si>
  <si>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</si>
  <si>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</si>
  <si>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</si>
  <si>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</si>
  <si>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</si>
  <si>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</si>
  <si>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</si>
  <si>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</si>
  <si>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</si>
  <si>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</si>
  <si>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</si>
  <si>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</si>
  <si>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</si>
  <si>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</si>
  <si>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</si>
  <si>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</si>
  <si>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</si>
  <si>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</si>
  <si>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</si>
  <si>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</si>
  <si>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</si>
  <si>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</si>
  <si>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</si>
  <si>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</si>
  <si>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</si>
  <si>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</si>
  <si>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</si>
  <si>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</si>
  <si>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</si>
  <si>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</si>
  <si>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</si>
  <si>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</si>
  <si>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</si>
  <si>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</si>
  <si>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</si>
  <si>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</si>
  <si>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</si>
  <si>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</si>
  <si>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</si>
  <si>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</si>
  <si>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</si>
  <si>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</si>
  <si>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</si>
  <si>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</si>
  <si>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</si>
  <si>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</si>
  <si>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</si>
  <si>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</si>
  <si>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</si>
  <si>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</si>
  <si>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</si>
  <si>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</si>
  <si>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</si>
  <si>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</si>
  <si>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</si>
  <si>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</si>
  <si>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</si>
  <si>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</si>
  <si>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</si>
  <si>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</si>
  <si>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</si>
  <si>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</si>
  <si>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</si>
  <si>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</si>
  <si>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</si>
  <si>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</si>
  <si>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</si>
  <si>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</si>
  <si>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</si>
  <si>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</si>
  <si>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</si>
  <si>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</si>
  <si>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</si>
  <si>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</si>
  <si>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</si>
  <si>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</si>
  <si>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</si>
  <si>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</si>
  <si>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</si>
  <si>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</si>
  <si>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</si>
  <si>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</si>
  <si>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</si>
  <si>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</si>
  <si>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</si>
  <si>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</si>
  <si>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</si>
  <si>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</si>
  <si>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</si>
  <si>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</si>
  <si>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</si>
  <si>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</si>
  <si>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</si>
  <si>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</si>
  <si>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</si>
  <si>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</si>
  <si>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</si>
  <si>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</si>
  <si>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</si>
  <si>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</si>
  <si>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</si>
  <si>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</si>
  <si>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</si>
  <si>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</si>
  <si>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</si>
  <si>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</si>
  <si>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</si>
  <si>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</si>
  <si>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</si>
  <si>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</si>
  <si>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</si>
  <si>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</si>
  <si>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</si>
  <si>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</si>
  <si>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</si>
  <si>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</si>
  <si>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</si>
  <si>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</si>
  <si>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</si>
  <si>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</si>
  <si>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</si>
  <si>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</si>
  <si>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</si>
  <si>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</si>
  <si>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</si>
  <si>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</si>
  <si>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</si>
  <si>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</si>
  <si>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</si>
  <si>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</si>
  <si>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</si>
  <si>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</si>
  <si>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</si>
  <si>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</si>
  <si>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</si>
  <si>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</si>
  <si>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</si>
  <si>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</si>
  <si>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</si>
  <si>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</si>
  <si>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</si>
  <si>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</si>
  <si>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</si>
  <si>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</si>
  <si>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</si>
  <si>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</si>
  <si>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</si>
  <si>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</si>
  <si>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</si>
  <si>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</si>
  <si>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</si>
  <si>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</si>
  <si>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</si>
  <si>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</si>
  <si>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</si>
  <si>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</si>
  <si>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</si>
  <si>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</si>
  <si>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</si>
  <si>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</si>
  <si>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</si>
  <si>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</si>
  <si>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</si>
  <si>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</si>
  <si>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</si>
  <si>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</si>
  <si>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</si>
  <si>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</si>
  <si>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</si>
  <si>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</si>
  <si>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</si>
  <si>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</si>
  <si>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</si>
  <si>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</si>
  <si>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</si>
  <si>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</si>
  <si>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</si>
  <si>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</si>
  <si>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</si>
  <si>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</si>
  <si>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</si>
  <si>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</si>
  <si>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</si>
  <si>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</si>
  <si>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</si>
  <si>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</si>
  <si>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</si>
  <si>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</si>
  <si>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</si>
  <si>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</si>
  <si>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</si>
  <si>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</si>
  <si>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</si>
  <si>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</si>
  <si>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</si>
  <si>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</si>
  <si>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</si>
  <si>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</si>
  <si>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</si>
  <si>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</si>
  <si>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</si>
  <si>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</si>
  <si>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</si>
  <si>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</si>
  <si>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</si>
  <si>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</si>
  <si>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</si>
  <si>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</si>
  <si>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</si>
  <si>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</si>
  <si>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</si>
  <si>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</si>
  <si>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</si>
  <si>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</si>
  <si>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</si>
  <si>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</si>
  <si>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</si>
  <si>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</si>
  <si>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</si>
  <si>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</si>
  <si>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</si>
  <si>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45000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</si>
  <si>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</si>
  <si>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</si>
  <si>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</si>
  <si>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</si>
  <si>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</si>
  <si>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</si>
  <si>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</si>
  <si>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</si>
  <si>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</si>
  <si>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89</t>
  </si>
  <si>
    <t>14</t>
  </si>
  <si>
    <t>社会效应</t>
  </si>
  <si>
    <t>经济效益</t>
  </si>
  <si>
    <t>92</t>
  </si>
  <si>
    <t>社会效益</t>
  </si>
  <si>
    <t>≤</t>
  </si>
  <si>
    <t>45</t>
  </si>
  <si>
    <t>区域内小学校际差异系数</t>
  </si>
  <si>
    <t>50</t>
  </si>
  <si>
    <t>其他说明</t>
  </si>
  <si>
    <t>重庆市綦江区营盘山小学财政拨款收支总表</t>
  </si>
  <si>
    <t>重庆市綦江区营盘山小学一般公共预算财政拨款支出预算表</t>
  </si>
  <si>
    <t>重庆市綦江区营盘山小学一般公共预算财政拨款基本支出预算表</t>
  </si>
  <si>
    <t>重庆市綦江区营盘山小学一般公共预算“三公”经费支出表</t>
  </si>
  <si>
    <t>重庆市綦江区营盘山小学政府性基金预算支出表</t>
  </si>
  <si>
    <t>重庆市綦江区营盘山小学部门收支总表</t>
  </si>
  <si>
    <t>重庆市綦江区营盘山小学部门收入总表</t>
  </si>
  <si>
    <t>重庆市綦江区营盘山小学部门支出总表</t>
  </si>
  <si>
    <t>重庆市綦江区营盘山小学政府采购预算明细表</t>
  </si>
  <si>
    <r>
      <t>204</t>
    </r>
    <r>
      <rPr>
        <sz val="11"/>
        <color indexed="8"/>
        <rFont val="宋体"/>
        <family val="0"/>
      </rPr>
      <t>193</t>
    </r>
    <r>
      <rPr>
        <sz val="11"/>
        <color indexed="8"/>
        <rFont val="宋体"/>
        <family val="0"/>
      </rPr>
      <t>-重庆市綦江区营盘山小学</t>
    </r>
  </si>
  <si>
    <t>入学率</t>
  </si>
  <si>
    <t>义务教育巩固率</t>
  </si>
  <si>
    <t>区域内校际差异系数</t>
  </si>
  <si>
    <t>获取率</t>
  </si>
  <si>
    <t>教育普惠率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</si>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</sst>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0.00_ "/>
  </numFmts>
  <fonts count="46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6" fillId="0" borderId="18" xfId="42" applyFont="1" applyBorder="1" applyAlignment="1">
      <alignment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0" fontId="6" fillId="0" borderId="19" xfId="42" applyFont="1" applyFill="1" applyBorder="1" applyAlignment="1">
      <alignment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11" xfId="42" applyFont="1" applyFill="1" applyBorder="1" applyAlignment="1">
      <alignment horizontal="center" vertical="center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176" fontId="15" fillId="0" borderId="0" xfId="42" applyNumberFormat="1">
      <alignment/>
      <protection/>
    </xf>
    <xf numFmtId="176" fontId="17" fillId="0" borderId="0" xfId="42" applyNumberFormat="1" applyFont="1" applyFill="1" applyAlignment="1" applyProtection="1">
      <alignment horizontal="centerContinuous"/>
      <protection/>
    </xf>
    <xf numFmtId="176" fontId="10" fillId="0" borderId="0" xfId="42" applyNumberFormat="1" applyFont="1" applyFill="1" applyAlignment="1" applyProtection="1">
      <alignment horizontal="centerContinuous"/>
      <protection/>
    </xf>
    <xf numFmtId="176" fontId="13" fillId="0" borderId="0" xfId="42" applyNumberFormat="1" applyFont="1" applyFill="1" applyAlignment="1" applyProtection="1">
      <alignment horizontal="centerContinuous"/>
      <protection/>
    </xf>
    <xf numFmtId="176" fontId="15" fillId="0" borderId="0" xfId="42" applyNumberFormat="1" applyFill="1">
      <alignment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Border="1" applyAlignment="1">
      <alignment vertical="center" wrapText="1"/>
      <protection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176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6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57" hidden="1" customWidth="1"/>
    <col min="2" max="2" width="15.375" style="157" customWidth="1"/>
    <col min="3" max="3" width="59.75390625" style="0" customWidth="1"/>
    <col min="4" max="4" width="13.00390625" style="157" customWidth="1"/>
    <col min="5" max="5" width="101.50390625" style="0" customWidth="1"/>
    <col min="6" max="6" width="29.25390625" style="0" customWidth="1"/>
    <col min="7" max="7" width="30.75390625" style="157" customWidth="1"/>
    <col min="8" max="8" width="28.50390625" style="157" customWidth="1"/>
    <col min="9" max="9" width="72.875" style="0" customWidth="1"/>
  </cols>
  <sheetData>
    <row r="2" spans="1:9" ht="24.75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spans="1:9" ht="21.7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1.7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1.7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1.7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1.7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1.7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1.7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1.7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1.7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1.7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1.7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1.7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1.7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1.7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1.7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1.7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1.7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1.7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1.7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1.7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1.7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1.7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1.7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1.7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1.7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1.7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1.7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1.7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1.7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1.7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1.7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1.7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1.7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1.7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1.7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1.7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1.7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1.7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1.7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1.7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1.7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1.7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1.7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1.7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1.7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1.7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1.7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1.7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1.7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1.7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1.7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1.7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1.7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1.7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1.7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1.7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1.7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1.7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1.7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1.7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1.7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1.7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1.7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1.7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1.7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1.7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1.7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1.7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1.7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1.7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1.7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1.7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1.7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1.7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1.7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1.7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1.7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1.7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1.7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1.7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1.7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1.7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1.7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1.7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1.7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1.7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1.7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1.7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1.7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1.7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1.7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1.7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1.7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1.7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1.7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1.7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1.7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1.7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1.7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1.7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1.7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1.7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1.7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1.7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1.7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1.7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1.7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1.7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1.7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1.7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1.7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1.7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1.7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1.7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1.7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1.7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1.7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1.7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1.7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1.7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1.7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1.7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1.7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1.7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1.7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1.7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1.7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1.7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1.7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1.7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1.7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1.7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1.7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1.7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1.7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1.7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1.7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1.7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1.7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1.7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1.7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1.7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1.7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1.7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1.7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1.7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1.7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1.7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1.7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1.7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1.7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1.7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1.7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1.7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1.7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1.7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1.7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1.7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1.7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1.7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1.7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1.7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1.7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1.7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1.7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1.7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1.7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1.7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1.7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1.7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1.7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1.7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1.7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1.7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1.7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1.7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1.7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1.7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1.7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1.7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1.7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1.7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1.7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1.7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1.7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1.7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1.7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1.7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1.7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1.7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1.7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1.7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1.7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1.7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1.7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1.7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1.7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1.7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1.7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1.7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1.7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1.7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1.7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1.7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1.7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1.7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1.7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1.7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1.7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1.7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1.7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1.7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1.7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1.7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1.7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1.7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1.7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1.7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1.7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1.7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1.7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1.7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1.7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1.7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1.7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1.7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1.7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1.7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1.7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1.7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1.7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1.7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1.7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1.7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1.7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1.7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1.7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1.7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1.7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1.7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1.7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1.7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1.7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1.7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1.7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1.7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1.7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1.7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1.7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1.7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1.7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1.7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1.7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1.7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1.7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I14" sqref="I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591</v>
      </c>
      <c r="B1" s="17"/>
      <c r="C1" s="17"/>
      <c r="D1" s="17"/>
      <c r="E1" s="17"/>
      <c r="F1" s="17"/>
    </row>
    <row r="2" spans="1:11" ht="40.5" customHeight="1">
      <c r="A2" s="187" t="s">
        <v>656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188" t="s">
        <v>315</v>
      </c>
      <c r="B4" s="180" t="s">
        <v>317</v>
      </c>
      <c r="C4" s="180" t="s">
        <v>574</v>
      </c>
      <c r="D4" s="180" t="s">
        <v>579</v>
      </c>
      <c r="E4" s="180" t="s">
        <v>565</v>
      </c>
      <c r="F4" s="180" t="s">
        <v>566</v>
      </c>
      <c r="G4" s="180" t="s">
        <v>567</v>
      </c>
      <c r="H4" s="180"/>
      <c r="I4" s="180" t="s">
        <v>568</v>
      </c>
      <c r="J4" s="180" t="s">
        <v>569</v>
      </c>
      <c r="K4" s="180" t="s">
        <v>572</v>
      </c>
    </row>
    <row r="5" spans="1:11" s="15" customFormat="1" ht="57" customHeight="1">
      <c r="A5" s="188"/>
      <c r="B5" s="180"/>
      <c r="C5" s="180"/>
      <c r="D5" s="180"/>
      <c r="E5" s="180"/>
      <c r="F5" s="180"/>
      <c r="G5" s="18" t="s">
        <v>580</v>
      </c>
      <c r="H5" s="18" t="s">
        <v>592</v>
      </c>
      <c r="I5" s="180"/>
      <c r="J5" s="180"/>
      <c r="K5" s="180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594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595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B1">
      <selection activeCell="F33" sqref="F33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596</v>
      </c>
      <c r="B1" s="206"/>
      <c r="C1" s="207"/>
      <c r="D1" s="207"/>
      <c r="E1" s="207"/>
      <c r="F1" s="207"/>
      <c r="G1" s="207"/>
      <c r="H1" s="207"/>
      <c r="I1" s="207"/>
      <c r="J1" s="207"/>
      <c r="K1" s="208"/>
    </row>
    <row r="2" spans="1:11" s="1" customFormat="1" ht="23.25">
      <c r="A2" s="209" t="s">
        <v>597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s="1" customFormat="1" ht="14.25">
      <c r="A3" s="212" t="s">
        <v>598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2" s="1" customFormat="1" ht="25.5" customHeight="1">
      <c r="A4" s="215" t="s">
        <v>599</v>
      </c>
      <c r="B4" s="216"/>
      <c r="C4" s="217" t="s">
        <v>657</v>
      </c>
      <c r="D4" s="218"/>
      <c r="E4" s="218"/>
      <c r="F4" s="218"/>
      <c r="G4" s="218"/>
      <c r="H4" s="218"/>
      <c r="I4" s="218"/>
      <c r="J4" s="219" t="s">
        <v>600</v>
      </c>
      <c r="K4" s="220"/>
      <c r="L4" s="11"/>
    </row>
    <row r="5" spans="1:12" s="1" customFormat="1" ht="30" customHeight="1">
      <c r="A5" s="194" t="s">
        <v>601</v>
      </c>
      <c r="B5" s="194"/>
      <c r="C5" s="192" t="s">
        <v>602</v>
      </c>
      <c r="D5" s="203" t="s">
        <v>349</v>
      </c>
      <c r="E5" s="203"/>
      <c r="F5" s="203"/>
      <c r="G5" s="203"/>
      <c r="H5" s="204" t="s">
        <v>350</v>
      </c>
      <c r="I5" s="204"/>
      <c r="J5" s="204"/>
      <c r="K5" s="204"/>
      <c r="L5" s="11"/>
    </row>
    <row r="6" spans="1:12" s="1" customFormat="1" ht="30" customHeight="1">
      <c r="A6" s="195"/>
      <c r="B6" s="195"/>
      <c r="C6" s="193"/>
      <c r="D6" s="4" t="s">
        <v>317</v>
      </c>
      <c r="E6" s="4" t="s">
        <v>603</v>
      </c>
      <c r="F6" s="4" t="s">
        <v>604</v>
      </c>
      <c r="G6" s="4" t="s">
        <v>605</v>
      </c>
      <c r="H6" s="4" t="s">
        <v>317</v>
      </c>
      <c r="I6" s="4" t="s">
        <v>603</v>
      </c>
      <c r="J6" s="4" t="s">
        <v>604</v>
      </c>
      <c r="K6" s="4" t="s">
        <v>605</v>
      </c>
      <c r="L6" s="11"/>
    </row>
    <row r="7" spans="1:11" s="1" customFormat="1" ht="30" customHeight="1">
      <c r="A7" s="195"/>
      <c r="B7" s="195"/>
      <c r="C7" s="5">
        <v>3214.65</v>
      </c>
      <c r="D7" s="5">
        <v>3210.64</v>
      </c>
      <c r="E7" s="5">
        <v>3210.64</v>
      </c>
      <c r="F7" s="6" t="s">
        <v>606</v>
      </c>
      <c r="G7" s="6" t="s">
        <v>606</v>
      </c>
      <c r="H7" s="6">
        <v>4.01</v>
      </c>
      <c r="I7" s="12">
        <v>4.01</v>
      </c>
      <c r="J7" s="6"/>
      <c r="K7" s="6" t="s">
        <v>606</v>
      </c>
    </row>
    <row r="8" spans="1:11" s="1" customFormat="1" ht="78" customHeight="1">
      <c r="A8" s="190" t="s">
        <v>607</v>
      </c>
      <c r="B8" s="7" t="s">
        <v>608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s="1" customFormat="1" ht="84" customHeight="1">
      <c r="A9" s="190"/>
      <c r="B9" s="205" t="s">
        <v>609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1:11" s="1" customFormat="1" ht="30" customHeight="1">
      <c r="A10" s="190"/>
      <c r="B10" s="8" t="s">
        <v>610</v>
      </c>
      <c r="C10" s="200" t="s">
        <v>611</v>
      </c>
      <c r="D10" s="201"/>
      <c r="E10" s="200" t="s">
        <v>612</v>
      </c>
      <c r="F10" s="202"/>
      <c r="G10" s="201"/>
      <c r="H10" s="8" t="s">
        <v>613</v>
      </c>
      <c r="I10" s="8" t="s">
        <v>614</v>
      </c>
      <c r="J10" s="8" t="s">
        <v>615</v>
      </c>
      <c r="K10" s="8" t="s">
        <v>616</v>
      </c>
    </row>
    <row r="11" spans="1:11" s="1" customFormat="1" ht="30" customHeight="1">
      <c r="A11" s="191"/>
      <c r="B11" s="9" t="s">
        <v>617</v>
      </c>
      <c r="C11" s="196" t="s">
        <v>618</v>
      </c>
      <c r="D11" s="197"/>
      <c r="E11" s="198" t="s">
        <v>658</v>
      </c>
      <c r="F11" s="199"/>
      <c r="G11" s="199" t="s">
        <v>606</v>
      </c>
      <c r="H11" s="9" t="s">
        <v>619</v>
      </c>
      <c r="I11" s="9" t="s">
        <v>620</v>
      </c>
      <c r="J11" s="13" t="s">
        <v>621</v>
      </c>
      <c r="K11" s="14" t="s">
        <v>622</v>
      </c>
    </row>
    <row r="12" spans="1:11" s="1" customFormat="1" ht="30" customHeight="1">
      <c r="A12" s="191"/>
      <c r="B12" s="9" t="s">
        <v>617</v>
      </c>
      <c r="C12" s="196" t="s">
        <v>618</v>
      </c>
      <c r="D12" s="197"/>
      <c r="E12" s="199" t="s">
        <v>623</v>
      </c>
      <c r="F12" s="199"/>
      <c r="G12" s="199"/>
      <c r="H12" s="9" t="s">
        <v>619</v>
      </c>
      <c r="I12" s="9" t="s">
        <v>624</v>
      </c>
      <c r="J12" s="13" t="s">
        <v>621</v>
      </c>
      <c r="K12" s="14" t="s">
        <v>625</v>
      </c>
    </row>
    <row r="13" spans="1:11" s="1" customFormat="1" ht="30" customHeight="1">
      <c r="A13" s="191"/>
      <c r="B13" s="9" t="s">
        <v>617</v>
      </c>
      <c r="C13" s="196" t="s">
        <v>618</v>
      </c>
      <c r="D13" s="197"/>
      <c r="E13" s="199" t="s">
        <v>626</v>
      </c>
      <c r="F13" s="199"/>
      <c r="G13" s="199"/>
      <c r="H13" s="9" t="s">
        <v>619</v>
      </c>
      <c r="I13" s="9" t="s">
        <v>627</v>
      </c>
      <c r="J13" s="13" t="s">
        <v>628</v>
      </c>
      <c r="K13" s="14" t="s">
        <v>629</v>
      </c>
    </row>
    <row r="14" spans="1:11" s="1" customFormat="1" ht="30" customHeight="1">
      <c r="A14" s="191"/>
      <c r="B14" s="9" t="s">
        <v>617</v>
      </c>
      <c r="C14" s="196" t="s">
        <v>630</v>
      </c>
      <c r="D14" s="197"/>
      <c r="E14" s="198" t="s">
        <v>659</v>
      </c>
      <c r="F14" s="199"/>
      <c r="G14" s="199"/>
      <c r="H14" s="9" t="s">
        <v>619</v>
      </c>
      <c r="I14" s="9" t="s">
        <v>631</v>
      </c>
      <c r="J14" s="13" t="s">
        <v>621</v>
      </c>
      <c r="K14" s="14" t="s">
        <v>625</v>
      </c>
    </row>
    <row r="15" spans="1:11" s="1" customFormat="1" ht="30" customHeight="1">
      <c r="A15" s="191"/>
      <c r="B15" s="9" t="s">
        <v>632</v>
      </c>
      <c r="C15" s="196" t="s">
        <v>618</v>
      </c>
      <c r="D15" s="197"/>
      <c r="E15" s="199" t="s">
        <v>633</v>
      </c>
      <c r="F15" s="199"/>
      <c r="G15" s="199"/>
      <c r="H15" s="9" t="s">
        <v>634</v>
      </c>
      <c r="I15" s="9" t="s">
        <v>635</v>
      </c>
      <c r="J15" s="13" t="s">
        <v>621</v>
      </c>
      <c r="K15" s="14" t="s">
        <v>636</v>
      </c>
    </row>
    <row r="16" spans="1:11" s="1" customFormat="1" ht="30" customHeight="1">
      <c r="A16" s="191"/>
      <c r="B16" s="9" t="s">
        <v>632</v>
      </c>
      <c r="C16" s="196" t="s">
        <v>630</v>
      </c>
      <c r="D16" s="197"/>
      <c r="E16" s="198" t="s">
        <v>662</v>
      </c>
      <c r="F16" s="199"/>
      <c r="G16" s="199"/>
      <c r="H16" s="9" t="s">
        <v>619</v>
      </c>
      <c r="I16" s="9" t="s">
        <v>637</v>
      </c>
      <c r="J16" s="13" t="s">
        <v>621</v>
      </c>
      <c r="K16" s="14" t="s">
        <v>638</v>
      </c>
    </row>
    <row r="17" spans="1:11" s="1" customFormat="1" ht="33" customHeight="1">
      <c r="A17" s="191"/>
      <c r="B17" s="9" t="s">
        <v>639</v>
      </c>
      <c r="C17" s="196" t="s">
        <v>640</v>
      </c>
      <c r="D17" s="197"/>
      <c r="E17" s="198" t="s">
        <v>661</v>
      </c>
      <c r="F17" s="199"/>
      <c r="G17" s="199"/>
      <c r="H17" s="9" t="s">
        <v>619</v>
      </c>
      <c r="I17" s="9" t="s">
        <v>641</v>
      </c>
      <c r="J17" s="13" t="s">
        <v>621</v>
      </c>
      <c r="K17" s="14" t="s">
        <v>625</v>
      </c>
    </row>
    <row r="18" spans="1:11" ht="12.75" customHeight="1">
      <c r="A18" s="191"/>
      <c r="B18" s="9" t="s">
        <v>639</v>
      </c>
      <c r="C18" s="196" t="s">
        <v>642</v>
      </c>
      <c r="D18" s="197"/>
      <c r="E18" s="198" t="s">
        <v>660</v>
      </c>
      <c r="F18" s="199"/>
      <c r="G18" s="199"/>
      <c r="H18" s="9" t="s">
        <v>643</v>
      </c>
      <c r="I18" s="9" t="s">
        <v>644</v>
      </c>
      <c r="J18" s="13" t="s">
        <v>621</v>
      </c>
      <c r="K18" s="14" t="s">
        <v>625</v>
      </c>
    </row>
    <row r="19" spans="1:11" ht="12.75" customHeight="1">
      <c r="A19" s="191"/>
      <c r="B19" s="9" t="s">
        <v>639</v>
      </c>
      <c r="C19" s="196" t="s">
        <v>642</v>
      </c>
      <c r="D19" s="197"/>
      <c r="E19" s="199" t="s">
        <v>645</v>
      </c>
      <c r="F19" s="199"/>
      <c r="G19" s="199"/>
      <c r="H19" s="9" t="s">
        <v>643</v>
      </c>
      <c r="I19" s="9" t="s">
        <v>646</v>
      </c>
      <c r="J19" s="13" t="s">
        <v>621</v>
      </c>
      <c r="K19" s="14" t="s">
        <v>629</v>
      </c>
    </row>
    <row r="20" spans="1:11" ht="12.75" customHeight="1">
      <c r="A20" s="7" t="s">
        <v>647</v>
      </c>
      <c r="B20" s="189" t="s">
        <v>606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2:6" ht="12.75" customHeight="1">
      <c r="B21" s="10"/>
      <c r="C21" s="10"/>
      <c r="D21" s="10"/>
      <c r="E21" s="10"/>
      <c r="F21" s="10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2" sqref="A2:G2"/>
    </sheetView>
  </sheetViews>
  <sheetFormatPr defaultColWidth="6.875" defaultRowHeight="19.5" customHeight="1"/>
  <cols>
    <col min="1" max="1" width="22.875" style="119" customWidth="1"/>
    <col min="2" max="2" width="18.625" style="120" customWidth="1"/>
    <col min="3" max="3" width="20.25390625" style="121" customWidth="1"/>
    <col min="4" max="6" width="19.00390625" style="120" customWidth="1"/>
    <col min="7" max="7" width="19.00390625" style="119" customWidth="1"/>
    <col min="8" max="16384" width="6.875" style="122" customWidth="1"/>
  </cols>
  <sheetData>
    <row r="1" spans="1:7" s="118" customFormat="1" ht="19.5" customHeight="1">
      <c r="A1" s="16" t="s">
        <v>311</v>
      </c>
      <c r="B1" s="123"/>
      <c r="C1" s="124"/>
      <c r="D1" s="123"/>
      <c r="E1" s="123"/>
      <c r="F1" s="123"/>
      <c r="G1" s="125"/>
    </row>
    <row r="2" spans="1:7" s="118" customFormat="1" ht="38.25" customHeight="1">
      <c r="A2" s="171" t="s">
        <v>648</v>
      </c>
      <c r="B2" s="171"/>
      <c r="C2" s="171"/>
      <c r="D2" s="171"/>
      <c r="E2" s="171"/>
      <c r="F2" s="171"/>
      <c r="G2" s="171"/>
    </row>
    <row r="3" spans="1:7" s="118" customFormat="1" ht="19.5" customHeight="1">
      <c r="A3" s="126"/>
      <c r="B3" s="123"/>
      <c r="C3" s="124"/>
      <c r="D3" s="123"/>
      <c r="E3" s="123"/>
      <c r="F3" s="123"/>
      <c r="G3" s="125"/>
    </row>
    <row r="4" spans="1:7" s="118" customFormat="1" ht="19.5" customHeight="1">
      <c r="A4" s="127"/>
      <c r="B4" s="128"/>
      <c r="C4" s="129"/>
      <c r="D4" s="128"/>
      <c r="E4" s="128"/>
      <c r="F4" s="128"/>
      <c r="G4" s="130" t="s">
        <v>312</v>
      </c>
    </row>
    <row r="5" spans="1:7" s="118" customFormat="1" ht="19.5" customHeight="1">
      <c r="A5" s="172" t="s">
        <v>313</v>
      </c>
      <c r="B5" s="172"/>
      <c r="C5" s="172" t="s">
        <v>314</v>
      </c>
      <c r="D5" s="172"/>
      <c r="E5" s="172"/>
      <c r="F5" s="172"/>
      <c r="G5" s="172"/>
    </row>
    <row r="6" spans="1:7" s="118" customFormat="1" ht="45" customHeight="1">
      <c r="A6" s="131" t="s">
        <v>315</v>
      </c>
      <c r="B6" s="131" t="s">
        <v>316</v>
      </c>
      <c r="C6" s="131" t="s">
        <v>315</v>
      </c>
      <c r="D6" s="131" t="s">
        <v>317</v>
      </c>
      <c r="E6" s="131" t="s">
        <v>318</v>
      </c>
      <c r="F6" s="131" t="s">
        <v>319</v>
      </c>
      <c r="G6" s="131" t="s">
        <v>320</v>
      </c>
    </row>
    <row r="7" spans="1:7" s="118" customFormat="1" ht="19.5" customHeight="1">
      <c r="A7" s="132" t="s">
        <v>321</v>
      </c>
      <c r="B7" s="137">
        <v>3214.6458190000003</v>
      </c>
      <c r="C7" s="133" t="s">
        <v>322</v>
      </c>
      <c r="D7" s="137">
        <f>E7</f>
        <v>3214.6458190000003</v>
      </c>
      <c r="E7" s="137">
        <v>3214.6458190000003</v>
      </c>
      <c r="F7" s="134"/>
      <c r="G7" s="135"/>
    </row>
    <row r="8" spans="1:7" s="118" customFormat="1" ht="19.5" customHeight="1">
      <c r="A8" s="136" t="s">
        <v>323</v>
      </c>
      <c r="B8" s="137">
        <v>3214.6458190000003</v>
      </c>
      <c r="C8" s="138" t="s">
        <v>324</v>
      </c>
      <c r="D8" s="137">
        <f aca="true" t="shared" si="0" ref="D8:D25">E8</f>
        <v>0</v>
      </c>
      <c r="E8" s="137">
        <v>0</v>
      </c>
      <c r="F8" s="46"/>
      <c r="G8" s="41"/>
    </row>
    <row r="9" spans="1:7" s="118" customFormat="1" ht="19.5" customHeight="1">
      <c r="A9" s="136" t="s">
        <v>325</v>
      </c>
      <c r="B9" s="139"/>
      <c r="C9" s="138" t="s">
        <v>326</v>
      </c>
      <c r="D9" s="137">
        <f t="shared" si="0"/>
        <v>0</v>
      </c>
      <c r="E9" s="137">
        <v>0</v>
      </c>
      <c r="F9" s="46"/>
      <c r="G9" s="41"/>
    </row>
    <row r="10" spans="1:7" s="118" customFormat="1" ht="19.5" customHeight="1">
      <c r="A10" s="140" t="s">
        <v>327</v>
      </c>
      <c r="B10" s="141"/>
      <c r="C10" s="142" t="s">
        <v>328</v>
      </c>
      <c r="D10" s="137">
        <f t="shared" si="0"/>
        <v>2425.650287</v>
      </c>
      <c r="E10" s="137">
        <v>2425.650287</v>
      </c>
      <c r="F10" s="46"/>
      <c r="G10" s="41"/>
    </row>
    <row r="11" spans="1:7" s="118" customFormat="1" ht="19.5" customHeight="1">
      <c r="A11" s="143" t="s">
        <v>329</v>
      </c>
      <c r="B11" s="5"/>
      <c r="C11" s="144" t="s">
        <v>330</v>
      </c>
      <c r="D11" s="137">
        <f t="shared" si="0"/>
        <v>445.2124800000001</v>
      </c>
      <c r="E11" s="137">
        <v>445.2124800000001</v>
      </c>
      <c r="F11" s="46"/>
      <c r="G11" s="41"/>
    </row>
    <row r="12" spans="1:7" s="118" customFormat="1" ht="19.5" customHeight="1">
      <c r="A12" s="140" t="s">
        <v>323</v>
      </c>
      <c r="B12" s="137"/>
      <c r="C12" s="142" t="s">
        <v>331</v>
      </c>
      <c r="D12" s="137">
        <f t="shared" si="0"/>
        <v>174.930812</v>
      </c>
      <c r="E12" s="137">
        <v>174.930812</v>
      </c>
      <c r="F12" s="46"/>
      <c r="G12" s="41"/>
    </row>
    <row r="13" spans="1:7" s="118" customFormat="1" ht="19.5" customHeight="1">
      <c r="A13" s="140" t="s">
        <v>325</v>
      </c>
      <c r="B13" s="139"/>
      <c r="C13" s="142" t="s">
        <v>332</v>
      </c>
      <c r="D13" s="137">
        <f t="shared" si="0"/>
        <v>0</v>
      </c>
      <c r="E13" s="137">
        <v>0</v>
      </c>
      <c r="F13" s="46"/>
      <c r="G13" s="41"/>
    </row>
    <row r="14" spans="1:13" s="118" customFormat="1" ht="19.5" customHeight="1">
      <c r="A14" s="136" t="s">
        <v>327</v>
      </c>
      <c r="B14" s="141"/>
      <c r="C14" s="142" t="s">
        <v>333</v>
      </c>
      <c r="D14" s="137">
        <f t="shared" si="0"/>
        <v>0</v>
      </c>
      <c r="E14" s="137">
        <v>0</v>
      </c>
      <c r="F14" s="46"/>
      <c r="G14" s="41"/>
      <c r="M14" s="156"/>
    </row>
    <row r="15" spans="1:13" s="118" customFormat="1" ht="19.5" customHeight="1">
      <c r="A15" s="136"/>
      <c r="B15" s="141"/>
      <c r="C15" s="142" t="s">
        <v>334</v>
      </c>
      <c r="D15" s="137">
        <f t="shared" si="0"/>
        <v>0</v>
      </c>
      <c r="E15" s="137">
        <v>0</v>
      </c>
      <c r="F15" s="46"/>
      <c r="G15" s="41"/>
      <c r="M15" s="156"/>
    </row>
    <row r="16" spans="1:13" s="118" customFormat="1" ht="29.25" customHeight="1">
      <c r="A16" s="136"/>
      <c r="B16" s="141"/>
      <c r="C16" s="142" t="s">
        <v>335</v>
      </c>
      <c r="D16" s="137">
        <f t="shared" si="0"/>
        <v>0</v>
      </c>
      <c r="E16" s="137">
        <v>0</v>
      </c>
      <c r="F16" s="46"/>
      <c r="G16" s="41"/>
      <c r="M16" s="156"/>
    </row>
    <row r="17" spans="1:13" s="118" customFormat="1" ht="19.5" customHeight="1">
      <c r="A17" s="136"/>
      <c r="B17" s="141"/>
      <c r="C17" s="142" t="s">
        <v>336</v>
      </c>
      <c r="D17" s="137">
        <f t="shared" si="0"/>
        <v>168.85224</v>
      </c>
      <c r="E17" s="137">
        <v>168.85224</v>
      </c>
      <c r="F17" s="46"/>
      <c r="G17" s="41"/>
      <c r="M17" s="156"/>
    </row>
    <row r="18" spans="1:13" s="118" customFormat="1" ht="19.5" customHeight="1">
      <c r="A18" s="136"/>
      <c r="B18" s="141"/>
      <c r="C18" s="142" t="s">
        <v>337</v>
      </c>
      <c r="D18" s="137">
        <f t="shared" si="0"/>
        <v>0</v>
      </c>
      <c r="E18" s="137">
        <v>0</v>
      </c>
      <c r="F18" s="46"/>
      <c r="G18" s="41"/>
      <c r="M18" s="156"/>
    </row>
    <row r="19" spans="1:13" s="118" customFormat="1" ht="19.5" customHeight="1">
      <c r="A19" s="136"/>
      <c r="B19" s="141"/>
      <c r="C19" s="142" t="s">
        <v>338</v>
      </c>
      <c r="D19" s="137">
        <f t="shared" si="0"/>
        <v>0</v>
      </c>
      <c r="E19" s="137">
        <v>0</v>
      </c>
      <c r="F19" s="46"/>
      <c r="G19" s="41"/>
      <c r="M19" s="156"/>
    </row>
    <row r="20" spans="1:13" s="118" customFormat="1" ht="19.5" customHeight="1">
      <c r="A20" s="136"/>
      <c r="B20" s="141"/>
      <c r="C20" s="142" t="s">
        <v>339</v>
      </c>
      <c r="D20" s="137">
        <f t="shared" si="0"/>
        <v>0</v>
      </c>
      <c r="E20" s="137">
        <v>0</v>
      </c>
      <c r="F20" s="46"/>
      <c r="G20" s="41"/>
      <c r="M20" s="156"/>
    </row>
    <row r="21" spans="1:13" s="118" customFormat="1" ht="19.5" customHeight="1">
      <c r="A21" s="136"/>
      <c r="B21" s="141"/>
      <c r="C21" s="142"/>
      <c r="D21" s="137">
        <f t="shared" si="0"/>
        <v>0</v>
      </c>
      <c r="E21" s="137">
        <v>0</v>
      </c>
      <c r="F21" s="46"/>
      <c r="G21" s="41"/>
      <c r="M21" s="156"/>
    </row>
    <row r="22" spans="1:7" s="118" customFormat="1" ht="19.5" customHeight="1">
      <c r="A22" s="143"/>
      <c r="B22" s="145"/>
      <c r="C22" s="144"/>
      <c r="D22" s="137">
        <f t="shared" si="0"/>
        <v>0</v>
      </c>
      <c r="E22" s="137">
        <v>0</v>
      </c>
      <c r="F22" s="146"/>
      <c r="G22" s="147"/>
    </row>
    <row r="23" spans="1:7" s="118" customFormat="1" ht="19.5" customHeight="1">
      <c r="A23" s="143"/>
      <c r="B23" s="145"/>
      <c r="C23" s="148" t="s">
        <v>340</v>
      </c>
      <c r="D23" s="137">
        <f t="shared" si="0"/>
        <v>0</v>
      </c>
      <c r="E23" s="137">
        <v>0</v>
      </c>
      <c r="F23" s="145"/>
      <c r="G23" s="149">
        <f>B10+B14-G7</f>
        <v>0</v>
      </c>
    </row>
    <row r="24" spans="1:7" s="118" customFormat="1" ht="19.5" customHeight="1">
      <c r="A24" s="143"/>
      <c r="B24" s="145"/>
      <c r="C24" s="148"/>
      <c r="D24" s="137">
        <f t="shared" si="0"/>
        <v>0</v>
      </c>
      <c r="E24" s="137">
        <v>0</v>
      </c>
      <c r="F24" s="145"/>
      <c r="G24" s="150"/>
    </row>
    <row r="25" spans="1:7" s="118" customFormat="1" ht="19.5" customHeight="1">
      <c r="A25" s="143" t="s">
        <v>341</v>
      </c>
      <c r="B25" s="151">
        <f>B7+B11</f>
        <v>3214.6458190000003</v>
      </c>
      <c r="C25" s="152" t="s">
        <v>342</v>
      </c>
      <c r="D25" s="137">
        <f t="shared" si="0"/>
        <v>3214.6458190000003</v>
      </c>
      <c r="E25" s="137">
        <v>3214.6458190000003</v>
      </c>
      <c r="F25" s="145"/>
      <c r="G25" s="149">
        <f>SUM(G7+G23)</f>
        <v>0</v>
      </c>
    </row>
    <row r="26" spans="1:6" ht="19.5" customHeight="1">
      <c r="A26" s="153"/>
      <c r="B26" s="154"/>
      <c r="C26" s="155"/>
      <c r="D26" s="154"/>
      <c r="E26" s="154"/>
      <c r="F26" s="15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A2" sqref="A2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3" width="23.625" style="23" customWidth="1"/>
    <col min="4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06" t="s">
        <v>649</v>
      </c>
      <c r="B2" s="86"/>
      <c r="C2" s="86"/>
      <c r="D2" s="86"/>
      <c r="E2" s="86"/>
    </row>
    <row r="3" spans="1:5" ht="19.5" customHeight="1">
      <c r="A3" s="95"/>
      <c r="B3" s="86"/>
      <c r="C3" s="86"/>
      <c r="D3" s="86"/>
      <c r="E3" s="86"/>
    </row>
    <row r="4" spans="1:5" ht="19.5" customHeight="1">
      <c r="A4" s="31"/>
      <c r="B4" s="30"/>
      <c r="C4" s="30"/>
      <c r="D4" s="30"/>
      <c r="E4" s="117" t="s">
        <v>312</v>
      </c>
    </row>
    <row r="5" spans="1:5" ht="19.5" customHeight="1">
      <c r="A5" s="173" t="s">
        <v>344</v>
      </c>
      <c r="B5" s="173"/>
      <c r="C5" s="173" t="s">
        <v>345</v>
      </c>
      <c r="D5" s="173"/>
      <c r="E5" s="173"/>
    </row>
    <row r="6" spans="1:5" ht="19.5" customHeight="1">
      <c r="A6" s="34" t="s">
        <v>346</v>
      </c>
      <c r="B6" s="34" t="s">
        <v>347</v>
      </c>
      <c r="C6" s="34" t="s">
        <v>348</v>
      </c>
      <c r="D6" s="34" t="s">
        <v>349</v>
      </c>
      <c r="E6" s="34" t="s">
        <v>350</v>
      </c>
    </row>
    <row r="7" spans="1:5" s="22" customFormat="1" ht="19.5" customHeight="1">
      <c r="A7" s="34"/>
      <c r="B7" s="35" t="s">
        <v>317</v>
      </c>
      <c r="C7" s="137">
        <f>D7+E7</f>
        <v>3214.645819</v>
      </c>
      <c r="D7" s="137">
        <f>D8+D11+D31+D43+D51</f>
        <v>3210.637819</v>
      </c>
      <c r="E7" s="137">
        <f>E8+E11+E31+E43+E51</f>
        <v>4.008</v>
      </c>
    </row>
    <row r="8" spans="1:5" s="22" customFormat="1" ht="19.5" customHeight="1">
      <c r="A8" s="37" t="s">
        <v>351</v>
      </c>
      <c r="B8" s="38" t="s">
        <v>326</v>
      </c>
      <c r="C8" s="137">
        <f aca="true" t="shared" si="0" ref="C8:C53">D8+E8</f>
        <v>0</v>
      </c>
      <c r="D8" s="137">
        <f>D9</f>
        <v>0</v>
      </c>
      <c r="E8" s="137">
        <f>E9</f>
        <v>0</v>
      </c>
    </row>
    <row r="9" spans="1:5" ht="19.5" customHeight="1">
      <c r="A9" s="39" t="s">
        <v>352</v>
      </c>
      <c r="B9" s="40" t="s">
        <v>353</v>
      </c>
      <c r="C9" s="137">
        <f t="shared" si="0"/>
        <v>0</v>
      </c>
      <c r="D9" s="137">
        <f>D10</f>
        <v>0</v>
      </c>
      <c r="E9" s="137"/>
    </row>
    <row r="10" spans="1:5" ht="19.5" customHeight="1">
      <c r="A10" s="39" t="s">
        <v>354</v>
      </c>
      <c r="B10" s="40" t="s">
        <v>355</v>
      </c>
      <c r="C10" s="137">
        <f t="shared" si="0"/>
        <v>0</v>
      </c>
      <c r="D10" s="137"/>
      <c r="E10" s="137"/>
    </row>
    <row r="11" spans="1:5" s="22" customFormat="1" ht="19.5" customHeight="1">
      <c r="A11" s="37" t="s">
        <v>356</v>
      </c>
      <c r="B11" s="38" t="s">
        <v>328</v>
      </c>
      <c r="C11" s="137">
        <f t="shared" si="0"/>
        <v>2425.650287</v>
      </c>
      <c r="D11" s="137">
        <f>D12+D16+D22+D24+D27+D29</f>
        <v>2425.650287</v>
      </c>
      <c r="E11" s="137">
        <f>E12+E16+E22+E24+E27+E29</f>
        <v>0</v>
      </c>
    </row>
    <row r="12" spans="1:5" ht="19.5" customHeight="1">
      <c r="A12" s="40" t="s">
        <v>357</v>
      </c>
      <c r="B12" s="40" t="s">
        <v>358</v>
      </c>
      <c r="C12" s="137">
        <f t="shared" si="0"/>
        <v>0</v>
      </c>
      <c r="D12" s="137"/>
      <c r="E12" s="137"/>
    </row>
    <row r="13" spans="1:5" ht="19.5" customHeight="1">
      <c r="A13" s="40" t="s">
        <v>359</v>
      </c>
      <c r="B13" s="40" t="s">
        <v>360</v>
      </c>
      <c r="C13" s="137">
        <f t="shared" si="0"/>
        <v>0</v>
      </c>
      <c r="D13" s="137"/>
      <c r="E13" s="137"/>
    </row>
    <row r="14" spans="1:5" ht="19.5" customHeight="1">
      <c r="A14" s="40" t="s">
        <v>361</v>
      </c>
      <c r="B14" s="40" t="s">
        <v>362</v>
      </c>
      <c r="C14" s="137">
        <f t="shared" si="0"/>
        <v>0</v>
      </c>
      <c r="D14" s="137"/>
      <c r="E14" s="137"/>
    </row>
    <row r="15" spans="1:5" ht="19.5" customHeight="1">
      <c r="A15" s="40" t="s">
        <v>363</v>
      </c>
      <c r="B15" s="40" t="s">
        <v>364</v>
      </c>
      <c r="C15" s="137">
        <f t="shared" si="0"/>
        <v>0</v>
      </c>
      <c r="D15" s="137"/>
      <c r="E15" s="137"/>
    </row>
    <row r="16" spans="1:5" ht="19.5" customHeight="1">
      <c r="A16" s="40" t="s">
        <v>365</v>
      </c>
      <c r="B16" s="40" t="s">
        <v>366</v>
      </c>
      <c r="C16" s="137">
        <v>24256502.87</v>
      </c>
      <c r="D16" s="137">
        <v>2425.650287</v>
      </c>
      <c r="E16" s="137"/>
    </row>
    <row r="17" spans="1:5" ht="19.5" customHeight="1">
      <c r="A17" s="40" t="s">
        <v>367</v>
      </c>
      <c r="B17" s="40" t="s">
        <v>368</v>
      </c>
      <c r="C17" s="137">
        <f t="shared" si="0"/>
        <v>0</v>
      </c>
      <c r="D17" s="137">
        <v>0</v>
      </c>
      <c r="E17" s="137"/>
    </row>
    <row r="18" spans="1:5" ht="19.5" customHeight="1">
      <c r="A18" s="40" t="s">
        <v>369</v>
      </c>
      <c r="B18" s="40" t="s">
        <v>370</v>
      </c>
      <c r="C18" s="137">
        <v>24256502.87</v>
      </c>
      <c r="D18" s="137">
        <v>2425.650287</v>
      </c>
      <c r="E18" s="137"/>
    </row>
    <row r="19" spans="1:5" ht="19.5" customHeight="1">
      <c r="A19" s="40" t="s">
        <v>371</v>
      </c>
      <c r="B19" s="40" t="s">
        <v>372</v>
      </c>
      <c r="C19" s="137">
        <f t="shared" si="0"/>
        <v>0</v>
      </c>
      <c r="D19" s="137"/>
      <c r="E19" s="137"/>
    </row>
    <row r="20" spans="1:5" ht="19.5" customHeight="1">
      <c r="A20" s="40" t="s">
        <v>373</v>
      </c>
      <c r="B20" s="40" t="s">
        <v>374</v>
      </c>
      <c r="C20" s="137">
        <f t="shared" si="0"/>
        <v>0</v>
      </c>
      <c r="D20" s="137"/>
      <c r="E20" s="137"/>
    </row>
    <row r="21" spans="1:5" ht="19.5" customHeight="1">
      <c r="A21" s="40" t="s">
        <v>375</v>
      </c>
      <c r="B21" s="40" t="s">
        <v>376</v>
      </c>
      <c r="C21" s="137"/>
      <c r="D21" s="137"/>
      <c r="E21" s="137"/>
    </row>
    <row r="22" spans="1:5" ht="19.5" customHeight="1">
      <c r="A22" s="40" t="s">
        <v>377</v>
      </c>
      <c r="B22" s="40" t="s">
        <v>378</v>
      </c>
      <c r="C22" s="137">
        <f t="shared" si="0"/>
        <v>0</v>
      </c>
      <c r="D22" s="137"/>
      <c r="E22" s="137"/>
    </row>
    <row r="23" spans="1:5" ht="19.5" customHeight="1">
      <c r="A23" s="39" t="s">
        <v>379</v>
      </c>
      <c r="B23" s="40" t="s">
        <v>380</v>
      </c>
      <c r="C23" s="137">
        <f t="shared" si="0"/>
        <v>0</v>
      </c>
      <c r="D23" s="137"/>
      <c r="E23" s="137"/>
    </row>
    <row r="24" spans="1:5" ht="19.5" customHeight="1">
      <c r="A24" s="40" t="s">
        <v>381</v>
      </c>
      <c r="B24" s="40" t="s">
        <v>382</v>
      </c>
      <c r="C24" s="137">
        <f t="shared" si="0"/>
        <v>0</v>
      </c>
      <c r="D24" s="137"/>
      <c r="E24" s="137"/>
    </row>
    <row r="25" spans="1:5" ht="19.5" customHeight="1">
      <c r="A25" s="40" t="s">
        <v>383</v>
      </c>
      <c r="B25" s="40" t="s">
        <v>384</v>
      </c>
      <c r="C25" s="137">
        <f t="shared" si="0"/>
        <v>0</v>
      </c>
      <c r="D25" s="137"/>
      <c r="E25" s="137"/>
    </row>
    <row r="26" spans="1:5" ht="19.5" customHeight="1">
      <c r="A26" s="39" t="s">
        <v>385</v>
      </c>
      <c r="B26" s="40" t="s">
        <v>386</v>
      </c>
      <c r="C26" s="137">
        <f t="shared" si="0"/>
        <v>0</v>
      </c>
      <c r="D26" s="137"/>
      <c r="E26" s="137"/>
    </row>
    <row r="27" spans="1:5" ht="19.5" customHeight="1">
      <c r="A27" s="40" t="s">
        <v>387</v>
      </c>
      <c r="B27" s="40" t="s">
        <v>388</v>
      </c>
      <c r="C27" s="137">
        <f t="shared" si="0"/>
        <v>0</v>
      </c>
      <c r="D27" s="137"/>
      <c r="E27" s="137"/>
    </row>
    <row r="28" spans="1:5" ht="19.5" customHeight="1">
      <c r="A28" s="40" t="s">
        <v>389</v>
      </c>
      <c r="B28" s="40" t="s">
        <v>390</v>
      </c>
      <c r="C28" s="137">
        <f t="shared" si="0"/>
        <v>0</v>
      </c>
      <c r="D28" s="137"/>
      <c r="E28" s="137"/>
    </row>
    <row r="29" spans="1:5" ht="19.5" customHeight="1">
      <c r="A29" s="40" t="s">
        <v>391</v>
      </c>
      <c r="B29" s="40" t="s">
        <v>392</v>
      </c>
      <c r="C29" s="137">
        <f t="shared" si="0"/>
        <v>0</v>
      </c>
      <c r="D29" s="137"/>
      <c r="E29" s="137"/>
    </row>
    <row r="30" spans="1:5" ht="19.5" customHeight="1">
      <c r="A30" s="40" t="s">
        <v>393</v>
      </c>
      <c r="B30" s="40" t="s">
        <v>394</v>
      </c>
      <c r="C30" s="137">
        <f t="shared" si="0"/>
        <v>0</v>
      </c>
      <c r="D30" s="137"/>
      <c r="E30" s="137"/>
    </row>
    <row r="31" spans="1:5" s="22" customFormat="1" ht="19.5" customHeight="1">
      <c r="A31" s="38" t="s">
        <v>395</v>
      </c>
      <c r="B31" s="38" t="s">
        <v>330</v>
      </c>
      <c r="C31" s="137">
        <f t="shared" si="0"/>
        <v>445.21247999999997</v>
      </c>
      <c r="D31" s="137">
        <f>D32+D37+D39+D41</f>
        <v>441.20448</v>
      </c>
      <c r="E31" s="137">
        <f>E32+E37+E39+E41</f>
        <v>4.008</v>
      </c>
    </row>
    <row r="32" spans="1:5" ht="19.5" customHeight="1">
      <c r="A32" s="40" t="s">
        <v>396</v>
      </c>
      <c r="B32" s="40" t="s">
        <v>397</v>
      </c>
      <c r="C32" s="137">
        <f t="shared" si="0"/>
        <v>441.20448</v>
      </c>
      <c r="D32" s="137">
        <f>SUM(D34:D36)</f>
        <v>441.20448</v>
      </c>
      <c r="E32" s="137"/>
    </row>
    <row r="33" spans="1:5" ht="19.5" customHeight="1">
      <c r="A33" s="39" t="s">
        <v>398</v>
      </c>
      <c r="B33" s="40" t="s">
        <v>399</v>
      </c>
      <c r="C33" s="137">
        <f t="shared" si="0"/>
        <v>0</v>
      </c>
      <c r="D33" s="137"/>
      <c r="E33" s="137"/>
    </row>
    <row r="34" spans="1:5" ht="19.5" customHeight="1">
      <c r="A34" s="39" t="s">
        <v>400</v>
      </c>
      <c r="B34" s="40" t="s">
        <v>401</v>
      </c>
      <c r="C34" s="137">
        <f t="shared" si="0"/>
        <v>225.13632</v>
      </c>
      <c r="D34" s="137">
        <v>225.13632</v>
      </c>
      <c r="E34" s="137">
        <v>0</v>
      </c>
    </row>
    <row r="35" spans="1:5" ht="19.5" customHeight="1">
      <c r="A35" s="39" t="s">
        <v>402</v>
      </c>
      <c r="B35" s="40" t="s">
        <v>403</v>
      </c>
      <c r="C35" s="137">
        <f t="shared" si="0"/>
        <v>112.56816</v>
      </c>
      <c r="D35" s="137">
        <v>112.56816</v>
      </c>
      <c r="E35" s="137">
        <v>0</v>
      </c>
    </row>
    <row r="36" spans="1:5" ht="19.5" customHeight="1">
      <c r="A36" s="40" t="s">
        <v>404</v>
      </c>
      <c r="B36" s="40" t="s">
        <v>405</v>
      </c>
      <c r="C36" s="137">
        <f t="shared" si="0"/>
        <v>103.5</v>
      </c>
      <c r="D36" s="137">
        <v>103.5</v>
      </c>
      <c r="E36" s="137">
        <v>0</v>
      </c>
    </row>
    <row r="37" spans="1:5" ht="19.5" customHeight="1">
      <c r="A37" s="40" t="s">
        <v>406</v>
      </c>
      <c r="B37" s="40" t="s">
        <v>407</v>
      </c>
      <c r="C37" s="137">
        <f t="shared" si="0"/>
        <v>4.008</v>
      </c>
      <c r="D37" s="137">
        <v>0</v>
      </c>
      <c r="E37" s="137">
        <v>4.008</v>
      </c>
    </row>
    <row r="38" spans="1:5" ht="19.5" customHeight="1">
      <c r="A38" s="39" t="s">
        <v>408</v>
      </c>
      <c r="B38" s="40" t="s">
        <v>409</v>
      </c>
      <c r="C38" s="137">
        <f t="shared" si="0"/>
        <v>4.008</v>
      </c>
      <c r="D38" s="137">
        <v>0</v>
      </c>
      <c r="E38" s="137">
        <v>4.008</v>
      </c>
    </row>
    <row r="39" spans="1:5" ht="19.5" customHeight="1">
      <c r="A39" s="39" t="s">
        <v>410</v>
      </c>
      <c r="B39" s="40" t="s">
        <v>411</v>
      </c>
      <c r="C39" s="137">
        <f t="shared" si="0"/>
        <v>0</v>
      </c>
      <c r="D39" s="137"/>
      <c r="E39" s="137"/>
    </row>
    <row r="40" spans="1:5" ht="19.5" customHeight="1">
      <c r="A40" s="39" t="s">
        <v>412</v>
      </c>
      <c r="B40" s="40" t="s">
        <v>413</v>
      </c>
      <c r="C40" s="137">
        <f t="shared" si="0"/>
        <v>0</v>
      </c>
      <c r="D40" s="137"/>
      <c r="E40" s="137"/>
    </row>
    <row r="41" spans="1:5" ht="19.5" customHeight="1">
      <c r="A41" s="39" t="s">
        <v>414</v>
      </c>
      <c r="B41" s="40" t="s">
        <v>415</v>
      </c>
      <c r="C41" s="137">
        <f t="shared" si="0"/>
        <v>0</v>
      </c>
      <c r="D41" s="137"/>
      <c r="E41" s="137"/>
    </row>
    <row r="42" spans="1:5" ht="19.5" customHeight="1">
      <c r="A42" s="39" t="s">
        <v>416</v>
      </c>
      <c r="B42" s="40" t="s">
        <v>417</v>
      </c>
      <c r="C42" s="137">
        <f t="shared" si="0"/>
        <v>0</v>
      </c>
      <c r="D42" s="137"/>
      <c r="E42" s="137"/>
    </row>
    <row r="43" spans="1:5" s="22" customFormat="1" ht="19.5" customHeight="1">
      <c r="A43" s="38" t="s">
        <v>418</v>
      </c>
      <c r="B43" s="38" t="s">
        <v>331</v>
      </c>
      <c r="C43" s="137">
        <f t="shared" si="0"/>
        <v>174.930812</v>
      </c>
      <c r="D43" s="137">
        <f>D44+D49</f>
        <v>174.930812</v>
      </c>
      <c r="E43" s="137">
        <f>E44+E49</f>
        <v>0</v>
      </c>
    </row>
    <row r="44" spans="1:5" ht="19.5" customHeight="1">
      <c r="A44" s="40" t="s">
        <v>419</v>
      </c>
      <c r="B44" s="40" t="s">
        <v>420</v>
      </c>
      <c r="C44" s="137">
        <f t="shared" si="0"/>
        <v>174.930812</v>
      </c>
      <c r="D44" s="137">
        <f>SUM(D45:D48)</f>
        <v>174.930812</v>
      </c>
      <c r="E44" s="137">
        <f>E45+E46+E47+E48</f>
        <v>0</v>
      </c>
    </row>
    <row r="45" spans="1:5" ht="19.5" customHeight="1">
      <c r="A45" s="40" t="s">
        <v>421</v>
      </c>
      <c r="B45" s="40" t="s">
        <v>422</v>
      </c>
      <c r="C45" s="137">
        <f t="shared" si="0"/>
        <v>0</v>
      </c>
      <c r="D45" s="137"/>
      <c r="E45" s="137"/>
    </row>
    <row r="46" spans="1:5" ht="19.5" customHeight="1">
      <c r="A46" s="40" t="s">
        <v>423</v>
      </c>
      <c r="B46" s="40" t="s">
        <v>424</v>
      </c>
      <c r="C46" s="137">
        <f t="shared" si="0"/>
        <v>139.210812</v>
      </c>
      <c r="D46" s="137">
        <v>139.210812</v>
      </c>
      <c r="E46" s="137"/>
    </row>
    <row r="47" spans="1:5" ht="19.5" customHeight="1">
      <c r="A47" s="40" t="s">
        <v>425</v>
      </c>
      <c r="B47" s="40" t="s">
        <v>426</v>
      </c>
      <c r="C47" s="137">
        <f>D47+E47</f>
        <v>0</v>
      </c>
      <c r="D47" s="137">
        <v>0</v>
      </c>
      <c r="E47" s="137"/>
    </row>
    <row r="48" spans="1:5" ht="19.5" customHeight="1">
      <c r="A48" s="39" t="s">
        <v>427</v>
      </c>
      <c r="B48" s="40" t="s">
        <v>428</v>
      </c>
      <c r="C48" s="137">
        <f>D48+E48</f>
        <v>35.72</v>
      </c>
      <c r="D48" s="137">
        <v>35.72</v>
      </c>
      <c r="E48" s="137"/>
    </row>
    <row r="49" spans="1:5" ht="19.5" customHeight="1">
      <c r="A49" s="39" t="s">
        <v>429</v>
      </c>
      <c r="B49" s="40" t="s">
        <v>430</v>
      </c>
      <c r="C49" s="137">
        <f t="shared" si="0"/>
        <v>0</v>
      </c>
      <c r="D49" s="137"/>
      <c r="E49" s="137">
        <f>E50</f>
        <v>0</v>
      </c>
    </row>
    <row r="50" spans="1:5" ht="19.5" customHeight="1">
      <c r="A50" s="39" t="s">
        <v>431</v>
      </c>
      <c r="B50" s="40" t="s">
        <v>432</v>
      </c>
      <c r="C50" s="137">
        <f t="shared" si="0"/>
        <v>0</v>
      </c>
      <c r="D50" s="137"/>
      <c r="E50" s="137">
        <v>0</v>
      </c>
    </row>
    <row r="51" spans="1:5" s="22" customFormat="1" ht="19.5" customHeight="1">
      <c r="A51" s="38" t="s">
        <v>433</v>
      </c>
      <c r="B51" s="38" t="s">
        <v>336</v>
      </c>
      <c r="C51" s="137">
        <f t="shared" si="0"/>
        <v>168.85224</v>
      </c>
      <c r="D51" s="137">
        <f>D52</f>
        <v>168.85224</v>
      </c>
      <c r="E51" s="137">
        <f>E52</f>
        <v>0</v>
      </c>
    </row>
    <row r="52" spans="1:5" ht="19.5" customHeight="1">
      <c r="A52" s="40" t="s">
        <v>434</v>
      </c>
      <c r="B52" s="40" t="s">
        <v>435</v>
      </c>
      <c r="C52" s="139">
        <f t="shared" si="0"/>
        <v>168.85224</v>
      </c>
      <c r="D52" s="139">
        <v>168.85224</v>
      </c>
      <c r="E52" s="139">
        <f>E53</f>
        <v>0</v>
      </c>
    </row>
    <row r="53" spans="1:5" ht="19.5" customHeight="1">
      <c r="A53" s="40" t="s">
        <v>436</v>
      </c>
      <c r="B53" s="40" t="s">
        <v>437</v>
      </c>
      <c r="C53" s="139">
        <f t="shared" si="0"/>
        <v>168.85224</v>
      </c>
      <c r="D53" s="139">
        <v>168.85224</v>
      </c>
      <c r="E53" s="139">
        <v>0</v>
      </c>
    </row>
    <row r="54" spans="1:5" ht="19.5" customHeight="1">
      <c r="A54" s="93" t="s">
        <v>438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A2" sqref="A2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3" width="17.375" style="23" customWidth="1"/>
    <col min="4" max="4" width="12.75390625" style="23" customWidth="1"/>
    <col min="5" max="5" width="15.00390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439</v>
      </c>
      <c r="E1" s="105"/>
    </row>
    <row r="2" spans="1:5" ht="44.25" customHeight="1">
      <c r="A2" s="106" t="s">
        <v>650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s="96" customFormat="1" ht="19.5" customHeight="1">
      <c r="A4" s="31"/>
      <c r="B4" s="30"/>
      <c r="C4" s="30"/>
      <c r="D4" s="30"/>
      <c r="E4" s="108" t="s">
        <v>312</v>
      </c>
    </row>
    <row r="5" spans="1:5" s="96" customFormat="1" ht="19.5" customHeight="1">
      <c r="A5" s="173" t="s">
        <v>440</v>
      </c>
      <c r="B5" s="173"/>
      <c r="C5" s="173" t="s">
        <v>441</v>
      </c>
      <c r="D5" s="173"/>
      <c r="E5" s="173"/>
    </row>
    <row r="6" spans="1:5" s="96" customFormat="1" ht="19.5" customHeight="1">
      <c r="A6" s="50" t="s">
        <v>346</v>
      </c>
      <c r="B6" s="50" t="s">
        <v>347</v>
      </c>
      <c r="C6" s="50" t="s">
        <v>317</v>
      </c>
      <c r="D6" s="50" t="s">
        <v>442</v>
      </c>
      <c r="E6" s="50" t="s">
        <v>443</v>
      </c>
    </row>
    <row r="7" spans="1:7" s="104" customFormat="1" ht="19.5" customHeight="1">
      <c r="A7" s="109" t="s">
        <v>444</v>
      </c>
      <c r="B7" s="110" t="s">
        <v>445</v>
      </c>
      <c r="C7" s="137">
        <f>D7+E7</f>
        <v>3214.6458189999994</v>
      </c>
      <c r="D7" s="137">
        <f>SUM(D8,D21,D50,D60)</f>
        <v>3184.6148189999994</v>
      </c>
      <c r="E7" s="137">
        <f>SUM(E8,E21,E50,E60)</f>
        <v>30.031</v>
      </c>
      <c r="G7" s="111"/>
    </row>
    <row r="8" spans="1:5" s="104" customFormat="1" ht="19.5" customHeight="1">
      <c r="A8" s="112" t="s">
        <v>446</v>
      </c>
      <c r="B8" s="43" t="s">
        <v>447</v>
      </c>
      <c r="C8" s="137">
        <f>D8+E8</f>
        <v>2990.6783479999995</v>
      </c>
      <c r="D8" s="137">
        <f>SUM(D9:D20)</f>
        <v>2990.6783479999995</v>
      </c>
      <c r="E8" s="137">
        <f>SUM(E9:E20)</f>
        <v>0</v>
      </c>
    </row>
    <row r="9" spans="1:8" s="96" customFormat="1" ht="19.5" customHeight="1">
      <c r="A9" s="113" t="s">
        <v>448</v>
      </c>
      <c r="B9" s="114" t="s">
        <v>449</v>
      </c>
      <c r="C9" s="137">
        <f aca="true" t="shared" si="0" ref="C9:C61">D9+E9</f>
        <v>765.0792</v>
      </c>
      <c r="D9" s="137">
        <v>765.0792</v>
      </c>
      <c r="E9" s="137"/>
      <c r="H9" s="83"/>
    </row>
    <row r="10" spans="1:5" s="96" customFormat="1" ht="19.5" customHeight="1">
      <c r="A10" s="113" t="s">
        <v>450</v>
      </c>
      <c r="B10" s="114" t="s">
        <v>451</v>
      </c>
      <c r="C10" s="137">
        <f t="shared" si="0"/>
        <v>27.4728</v>
      </c>
      <c r="D10" s="137">
        <v>27.4728</v>
      </c>
      <c r="E10" s="137"/>
    </row>
    <row r="11" spans="1:5" s="96" customFormat="1" ht="19.5" customHeight="1">
      <c r="A11" s="113" t="s">
        <v>452</v>
      </c>
      <c r="B11" s="114" t="s">
        <v>453</v>
      </c>
      <c r="C11" s="137">
        <f t="shared" si="0"/>
        <v>0</v>
      </c>
      <c r="D11" s="137">
        <v>0</v>
      </c>
      <c r="E11" s="137"/>
    </row>
    <row r="12" spans="1:5" s="96" customFormat="1" ht="19.5" customHeight="1">
      <c r="A12" s="113" t="s">
        <v>454</v>
      </c>
      <c r="B12" s="114" t="s">
        <v>455</v>
      </c>
      <c r="C12" s="137">
        <f t="shared" si="0"/>
        <v>1489.332</v>
      </c>
      <c r="D12" s="137">
        <v>1489.332</v>
      </c>
      <c r="E12" s="137"/>
    </row>
    <row r="13" spans="1:7" s="96" customFormat="1" ht="19.5" customHeight="1">
      <c r="A13" s="113" t="s">
        <v>456</v>
      </c>
      <c r="B13" s="114" t="s">
        <v>457</v>
      </c>
      <c r="C13" s="137">
        <f t="shared" si="0"/>
        <v>225.13632</v>
      </c>
      <c r="D13" s="137">
        <v>225.13632</v>
      </c>
      <c r="E13" s="137"/>
      <c r="G13" s="83"/>
    </row>
    <row r="14" spans="1:8" s="96" customFormat="1" ht="19.5" customHeight="1">
      <c r="A14" s="113" t="s">
        <v>458</v>
      </c>
      <c r="B14" s="114" t="s">
        <v>459</v>
      </c>
      <c r="C14" s="137">
        <f t="shared" si="0"/>
        <v>112.56816</v>
      </c>
      <c r="D14" s="137">
        <v>112.56816</v>
      </c>
      <c r="E14" s="137"/>
      <c r="H14" s="83"/>
    </row>
    <row r="15" spans="1:8" s="96" customFormat="1" ht="19.5" customHeight="1">
      <c r="A15" s="113" t="s">
        <v>460</v>
      </c>
      <c r="B15" s="114" t="s">
        <v>461</v>
      </c>
      <c r="C15" s="137">
        <f t="shared" si="0"/>
        <v>139.21081199999998</v>
      </c>
      <c r="D15" s="137">
        <v>139.21081199999998</v>
      </c>
      <c r="E15" s="137"/>
      <c r="H15" s="83"/>
    </row>
    <row r="16" spans="1:8" s="96" customFormat="1" ht="19.5" customHeight="1">
      <c r="A16" s="113" t="s">
        <v>462</v>
      </c>
      <c r="B16" s="114" t="s">
        <v>463</v>
      </c>
      <c r="C16" s="137">
        <f t="shared" si="0"/>
        <v>0</v>
      </c>
      <c r="D16" s="137">
        <v>0</v>
      </c>
      <c r="E16" s="137"/>
      <c r="H16" s="83"/>
    </row>
    <row r="17" spans="1:8" s="96" customFormat="1" ht="19.5" customHeight="1">
      <c r="A17" s="113" t="s">
        <v>464</v>
      </c>
      <c r="B17" s="114" t="s">
        <v>465</v>
      </c>
      <c r="C17" s="137">
        <f t="shared" si="0"/>
        <v>36.306816000000005</v>
      </c>
      <c r="D17" s="137">
        <v>36.306816000000005</v>
      </c>
      <c r="E17" s="137"/>
      <c r="H17" s="83"/>
    </row>
    <row r="18" spans="1:8" s="96" customFormat="1" ht="19.5" customHeight="1">
      <c r="A18" s="113" t="s">
        <v>466</v>
      </c>
      <c r="B18" s="114" t="s">
        <v>467</v>
      </c>
      <c r="C18" s="137">
        <f t="shared" si="0"/>
        <v>168.85224</v>
      </c>
      <c r="D18" s="137">
        <v>168.85224</v>
      </c>
      <c r="E18" s="137"/>
      <c r="H18" s="83"/>
    </row>
    <row r="19" spans="1:8" s="96" customFormat="1" ht="19.5" customHeight="1">
      <c r="A19" s="113" t="s">
        <v>468</v>
      </c>
      <c r="B19" s="114" t="s">
        <v>469</v>
      </c>
      <c r="C19" s="137">
        <f t="shared" si="0"/>
        <v>26.72</v>
      </c>
      <c r="D19" s="137">
        <v>26.72</v>
      </c>
      <c r="E19" s="137"/>
      <c r="F19" s="83"/>
      <c r="H19" s="83"/>
    </row>
    <row r="20" spans="1:8" s="96" customFormat="1" ht="19.5" customHeight="1">
      <c r="A20" s="113" t="s">
        <v>470</v>
      </c>
      <c r="B20" s="114" t="s">
        <v>471</v>
      </c>
      <c r="C20" s="137">
        <f t="shared" si="0"/>
        <v>0</v>
      </c>
      <c r="D20" s="137"/>
      <c r="E20" s="137"/>
      <c r="H20" s="83"/>
    </row>
    <row r="21" spans="1:5" s="104" customFormat="1" ht="19.5" customHeight="1">
      <c r="A21" s="112" t="s">
        <v>472</v>
      </c>
      <c r="B21" s="43" t="s">
        <v>473</v>
      </c>
      <c r="C21" s="137">
        <f t="shared" si="0"/>
        <v>107.327471</v>
      </c>
      <c r="D21" s="137">
        <f>SUM(D22:D49)</f>
        <v>77.296471</v>
      </c>
      <c r="E21" s="137">
        <f>SUM(E22:E49)</f>
        <v>30.031</v>
      </c>
    </row>
    <row r="22" spans="1:11" s="96" customFormat="1" ht="19.5" customHeight="1">
      <c r="A22" s="113" t="s">
        <v>474</v>
      </c>
      <c r="B22" s="78" t="s">
        <v>475</v>
      </c>
      <c r="C22" s="137">
        <f t="shared" si="0"/>
        <v>30.031</v>
      </c>
      <c r="D22" s="137"/>
      <c r="E22" s="137">
        <v>30.031</v>
      </c>
      <c r="K22" s="83"/>
    </row>
    <row r="23" spans="1:5" s="96" customFormat="1" ht="19.5" customHeight="1">
      <c r="A23" s="113" t="s">
        <v>476</v>
      </c>
      <c r="B23" s="115" t="s">
        <v>477</v>
      </c>
      <c r="C23" s="137">
        <f t="shared" si="0"/>
        <v>0</v>
      </c>
      <c r="D23" s="137"/>
      <c r="E23" s="137"/>
    </row>
    <row r="24" spans="1:7" s="96" customFormat="1" ht="19.5" customHeight="1">
      <c r="A24" s="113" t="s">
        <v>478</v>
      </c>
      <c r="B24" s="115" t="s">
        <v>479</v>
      </c>
      <c r="C24" s="137">
        <f t="shared" si="0"/>
        <v>0</v>
      </c>
      <c r="D24" s="137"/>
      <c r="E24" s="137"/>
      <c r="G24" s="83"/>
    </row>
    <row r="25" spans="1:5" s="96" customFormat="1" ht="19.5" customHeight="1">
      <c r="A25" s="113" t="s">
        <v>480</v>
      </c>
      <c r="B25" s="115" t="s">
        <v>481</v>
      </c>
      <c r="C25" s="137">
        <f t="shared" si="0"/>
        <v>0</v>
      </c>
      <c r="D25" s="137"/>
      <c r="E25" s="137"/>
    </row>
    <row r="26" spans="1:5" s="96" customFormat="1" ht="19.5" customHeight="1">
      <c r="A26" s="113" t="s">
        <v>482</v>
      </c>
      <c r="B26" s="115" t="s">
        <v>483</v>
      </c>
      <c r="C26" s="137">
        <f t="shared" si="0"/>
        <v>0</v>
      </c>
      <c r="D26" s="137"/>
      <c r="E26" s="137"/>
    </row>
    <row r="27" spans="1:9" s="96" customFormat="1" ht="19.5" customHeight="1">
      <c r="A27" s="113" t="s">
        <v>484</v>
      </c>
      <c r="B27" s="115" t="s">
        <v>485</v>
      </c>
      <c r="C27" s="137">
        <f t="shared" si="0"/>
        <v>0</v>
      </c>
      <c r="D27" s="137"/>
      <c r="E27" s="137"/>
      <c r="F27" s="83"/>
      <c r="I27" s="83"/>
    </row>
    <row r="28" spans="1:5" s="96" customFormat="1" ht="19.5" customHeight="1">
      <c r="A28" s="113" t="s">
        <v>486</v>
      </c>
      <c r="B28" s="115" t="s">
        <v>487</v>
      </c>
      <c r="C28" s="137">
        <f t="shared" si="0"/>
        <v>0</v>
      </c>
      <c r="D28" s="137"/>
      <c r="E28" s="137"/>
    </row>
    <row r="29" spans="1:5" s="96" customFormat="1" ht="19.5" customHeight="1">
      <c r="A29" s="113" t="s">
        <v>488</v>
      </c>
      <c r="B29" s="115" t="s">
        <v>489</v>
      </c>
      <c r="C29" s="137">
        <f t="shared" si="0"/>
        <v>0</v>
      </c>
      <c r="D29" s="137"/>
      <c r="E29" s="137"/>
    </row>
    <row r="30" spans="1:5" s="96" customFormat="1" ht="19.5" customHeight="1">
      <c r="A30" s="113" t="s">
        <v>490</v>
      </c>
      <c r="B30" s="115" t="s">
        <v>491</v>
      </c>
      <c r="C30" s="137">
        <f t="shared" si="0"/>
        <v>0</v>
      </c>
      <c r="D30" s="137"/>
      <c r="E30" s="137"/>
    </row>
    <row r="31" spans="1:5" s="96" customFormat="1" ht="19.5" customHeight="1">
      <c r="A31" s="113" t="s">
        <v>492</v>
      </c>
      <c r="B31" s="78" t="s">
        <v>493</v>
      </c>
      <c r="C31" s="137">
        <f t="shared" si="0"/>
        <v>0</v>
      </c>
      <c r="D31" s="137"/>
      <c r="E31" s="137"/>
    </row>
    <row r="32" spans="1:13" s="96" customFormat="1" ht="19.5" customHeight="1">
      <c r="A32" s="113" t="s">
        <v>494</v>
      </c>
      <c r="B32" s="78" t="s">
        <v>495</v>
      </c>
      <c r="C32" s="137">
        <f t="shared" si="0"/>
        <v>0</v>
      </c>
      <c r="D32" s="137"/>
      <c r="E32" s="137"/>
      <c r="M32" s="83"/>
    </row>
    <row r="33" spans="1:8" s="96" customFormat="1" ht="19.5" customHeight="1">
      <c r="A33" s="113" t="s">
        <v>496</v>
      </c>
      <c r="B33" s="115" t="s">
        <v>497</v>
      </c>
      <c r="C33" s="137">
        <f t="shared" si="0"/>
        <v>0</v>
      </c>
      <c r="D33" s="137"/>
      <c r="E33" s="137"/>
      <c r="H33" s="83"/>
    </row>
    <row r="34" spans="1:6" s="96" customFormat="1" ht="19.5" customHeight="1">
      <c r="A34" s="113" t="s">
        <v>498</v>
      </c>
      <c r="B34" s="115" t="s">
        <v>499</v>
      </c>
      <c r="C34" s="137">
        <f t="shared" si="0"/>
        <v>0</v>
      </c>
      <c r="D34" s="137"/>
      <c r="E34" s="137"/>
      <c r="F34" s="83"/>
    </row>
    <row r="35" spans="1:7" s="96" customFormat="1" ht="19.5" customHeight="1">
      <c r="A35" s="113" t="s">
        <v>500</v>
      </c>
      <c r="B35" s="115" t="s">
        <v>501</v>
      </c>
      <c r="C35" s="137">
        <f t="shared" si="0"/>
        <v>0</v>
      </c>
      <c r="D35" s="137">
        <v>0</v>
      </c>
      <c r="E35" s="137"/>
      <c r="F35" s="83"/>
      <c r="G35" s="83"/>
    </row>
    <row r="36" spans="1:5" s="96" customFormat="1" ht="19.5" customHeight="1">
      <c r="A36" s="113" t="s">
        <v>502</v>
      </c>
      <c r="B36" s="115" t="s">
        <v>503</v>
      </c>
      <c r="C36" s="137">
        <f t="shared" si="0"/>
        <v>21.10653</v>
      </c>
      <c r="D36" s="137">
        <v>21.10653</v>
      </c>
      <c r="E36" s="137"/>
    </row>
    <row r="37" spans="1:6" s="96" customFormat="1" ht="19.5" customHeight="1">
      <c r="A37" s="113" t="s">
        <v>504</v>
      </c>
      <c r="B37" s="115" t="s">
        <v>505</v>
      </c>
      <c r="C37" s="137">
        <f t="shared" si="0"/>
        <v>0</v>
      </c>
      <c r="D37" s="137">
        <v>0</v>
      </c>
      <c r="E37" s="137"/>
      <c r="F37" s="83"/>
    </row>
    <row r="38" spans="1:5" s="96" customFormat="1" ht="19.5" customHeight="1">
      <c r="A38" s="113" t="s">
        <v>506</v>
      </c>
      <c r="B38" s="115" t="s">
        <v>507</v>
      </c>
      <c r="C38" s="137">
        <f t="shared" si="0"/>
        <v>0</v>
      </c>
      <c r="D38" s="137">
        <v>0</v>
      </c>
      <c r="E38" s="137"/>
    </row>
    <row r="39" spans="1:5" s="96" customFormat="1" ht="19.5" customHeight="1">
      <c r="A39" s="113" t="s">
        <v>508</v>
      </c>
      <c r="B39" s="115" t="s">
        <v>509</v>
      </c>
      <c r="C39" s="137">
        <f t="shared" si="0"/>
        <v>0</v>
      </c>
      <c r="D39" s="137">
        <v>0</v>
      </c>
      <c r="E39" s="137"/>
    </row>
    <row r="40" spans="1:5" s="96" customFormat="1" ht="19.5" customHeight="1">
      <c r="A40" s="113" t="s">
        <v>510</v>
      </c>
      <c r="B40" s="115" t="s">
        <v>511</v>
      </c>
      <c r="C40" s="137">
        <f t="shared" si="0"/>
        <v>0</v>
      </c>
      <c r="D40" s="137">
        <v>0</v>
      </c>
      <c r="E40" s="137"/>
    </row>
    <row r="41" spans="1:5" s="96" customFormat="1" ht="19.5" customHeight="1">
      <c r="A41" s="113" t="s">
        <v>512</v>
      </c>
      <c r="B41" s="115" t="s">
        <v>513</v>
      </c>
      <c r="C41" s="137">
        <f t="shared" si="0"/>
        <v>0</v>
      </c>
      <c r="D41" s="137">
        <v>0</v>
      </c>
      <c r="E41" s="137"/>
    </row>
    <row r="42" spans="1:16" s="96" customFormat="1" ht="19.5" customHeight="1">
      <c r="A42" s="113" t="s">
        <v>514</v>
      </c>
      <c r="B42" s="115" t="s">
        <v>515</v>
      </c>
      <c r="C42" s="137">
        <f t="shared" si="0"/>
        <v>0</v>
      </c>
      <c r="D42" s="137">
        <v>0</v>
      </c>
      <c r="E42" s="137"/>
      <c r="G42" s="83"/>
      <c r="P42" s="83"/>
    </row>
    <row r="43" spans="1:5" s="96" customFormat="1" ht="19.5" customHeight="1">
      <c r="A43" s="113" t="s">
        <v>516</v>
      </c>
      <c r="B43" s="115" t="s">
        <v>517</v>
      </c>
      <c r="C43" s="137">
        <f t="shared" si="0"/>
        <v>0</v>
      </c>
      <c r="D43" s="137">
        <v>0</v>
      </c>
      <c r="E43" s="137"/>
    </row>
    <row r="44" spans="1:6" s="96" customFormat="1" ht="19.5" customHeight="1">
      <c r="A44" s="113" t="s">
        <v>518</v>
      </c>
      <c r="B44" s="78" t="s">
        <v>519</v>
      </c>
      <c r="C44" s="137">
        <f t="shared" si="0"/>
        <v>28.14204</v>
      </c>
      <c r="D44" s="137">
        <v>28.14204</v>
      </c>
      <c r="E44" s="137"/>
      <c r="F44" s="83"/>
    </row>
    <row r="45" spans="1:5" s="96" customFormat="1" ht="19.5" customHeight="1">
      <c r="A45" s="113" t="s">
        <v>520</v>
      </c>
      <c r="B45" s="115" t="s">
        <v>521</v>
      </c>
      <c r="C45" s="137">
        <f t="shared" si="0"/>
        <v>28.047901</v>
      </c>
      <c r="D45" s="137">
        <v>28.047901</v>
      </c>
      <c r="E45" s="137"/>
    </row>
    <row r="46" spans="1:13" s="96" customFormat="1" ht="19.5" customHeight="1">
      <c r="A46" s="113" t="s">
        <v>522</v>
      </c>
      <c r="B46" s="115" t="s">
        <v>523</v>
      </c>
      <c r="C46" s="137">
        <f t="shared" si="0"/>
        <v>0</v>
      </c>
      <c r="D46" s="137"/>
      <c r="E46" s="137"/>
      <c r="F46" s="83"/>
      <c r="M46" s="83"/>
    </row>
    <row r="47" spans="1:13" s="96" customFormat="1" ht="19.5" customHeight="1">
      <c r="A47" s="113" t="s">
        <v>524</v>
      </c>
      <c r="B47" s="115" t="s">
        <v>525</v>
      </c>
      <c r="C47" s="137">
        <f t="shared" si="0"/>
        <v>0</v>
      </c>
      <c r="D47" s="137"/>
      <c r="E47" s="137"/>
      <c r="M47" s="83"/>
    </row>
    <row r="48" spans="1:7" s="96" customFormat="1" ht="19.5" customHeight="1">
      <c r="A48" s="113" t="s">
        <v>526</v>
      </c>
      <c r="B48" s="115" t="s">
        <v>527</v>
      </c>
      <c r="C48" s="137">
        <f t="shared" si="0"/>
        <v>0</v>
      </c>
      <c r="D48" s="137"/>
      <c r="E48" s="137"/>
      <c r="G48" s="83"/>
    </row>
    <row r="49" spans="1:6" s="96" customFormat="1" ht="19.5" customHeight="1">
      <c r="A49" s="113" t="s">
        <v>528</v>
      </c>
      <c r="B49" s="115" t="s">
        <v>529</v>
      </c>
      <c r="C49" s="137">
        <f t="shared" si="0"/>
        <v>0</v>
      </c>
      <c r="D49" s="137"/>
      <c r="E49" s="137"/>
      <c r="F49" s="83"/>
    </row>
    <row r="50" spans="1:5" s="104" customFormat="1" ht="19.5" customHeight="1">
      <c r="A50" s="112" t="s">
        <v>530</v>
      </c>
      <c r="B50" s="43" t="s">
        <v>531</v>
      </c>
      <c r="C50" s="137">
        <f t="shared" si="0"/>
        <v>116.64</v>
      </c>
      <c r="D50" s="137">
        <f>SUM(D51:D59)</f>
        <v>116.64</v>
      </c>
      <c r="E50" s="137">
        <f>SUM(E51:E59)</f>
        <v>0</v>
      </c>
    </row>
    <row r="51" spans="1:5" s="96" customFormat="1" ht="19.5" customHeight="1">
      <c r="A51" s="113" t="s">
        <v>532</v>
      </c>
      <c r="B51" s="114" t="s">
        <v>533</v>
      </c>
      <c r="C51" s="137">
        <f t="shared" si="0"/>
        <v>0</v>
      </c>
      <c r="D51" s="137"/>
      <c r="E51" s="137"/>
    </row>
    <row r="52" spans="1:7" s="96" customFormat="1" ht="19.5" customHeight="1">
      <c r="A52" s="113" t="s">
        <v>534</v>
      </c>
      <c r="B52" s="114" t="s">
        <v>535</v>
      </c>
      <c r="C52" s="137">
        <f t="shared" si="0"/>
        <v>4.008</v>
      </c>
      <c r="D52" s="137">
        <v>4.008</v>
      </c>
      <c r="E52" s="137"/>
      <c r="F52" s="83"/>
      <c r="G52" s="83"/>
    </row>
    <row r="53" spans="1:5" s="96" customFormat="1" ht="19.5" customHeight="1">
      <c r="A53" s="113" t="s">
        <v>536</v>
      </c>
      <c r="B53" s="115" t="s">
        <v>537</v>
      </c>
      <c r="C53" s="137">
        <f t="shared" si="0"/>
        <v>0</v>
      </c>
      <c r="D53" s="137">
        <v>0</v>
      </c>
      <c r="E53" s="137"/>
    </row>
    <row r="54" spans="1:5" s="96" customFormat="1" ht="19.5" customHeight="1">
      <c r="A54" s="113" t="s">
        <v>538</v>
      </c>
      <c r="B54" s="115" t="s">
        <v>539</v>
      </c>
      <c r="C54" s="137">
        <f t="shared" si="0"/>
        <v>0</v>
      </c>
      <c r="D54" s="137">
        <v>0</v>
      </c>
      <c r="E54" s="137"/>
    </row>
    <row r="55" spans="1:5" s="96" customFormat="1" ht="19.5" customHeight="1">
      <c r="A55" s="113" t="s">
        <v>540</v>
      </c>
      <c r="B55" s="115" t="s">
        <v>469</v>
      </c>
      <c r="C55" s="137">
        <f t="shared" si="0"/>
        <v>9</v>
      </c>
      <c r="D55" s="137">
        <v>9</v>
      </c>
      <c r="E55" s="137"/>
    </row>
    <row r="56" spans="1:5" s="96" customFormat="1" ht="19.5" customHeight="1">
      <c r="A56" s="113" t="s">
        <v>541</v>
      </c>
      <c r="B56" s="115" t="s">
        <v>542</v>
      </c>
      <c r="C56" s="137">
        <f t="shared" si="0"/>
        <v>0</v>
      </c>
      <c r="D56" s="137">
        <v>0</v>
      </c>
      <c r="E56" s="137"/>
    </row>
    <row r="57" spans="1:5" s="96" customFormat="1" ht="19.5" customHeight="1">
      <c r="A57" s="113" t="s">
        <v>543</v>
      </c>
      <c r="B57" s="115" t="s">
        <v>544</v>
      </c>
      <c r="C57" s="137">
        <f t="shared" si="0"/>
        <v>0.132</v>
      </c>
      <c r="D57" s="137">
        <v>0.132</v>
      </c>
      <c r="E57" s="137"/>
    </row>
    <row r="58" spans="1:5" ht="19.5" customHeight="1">
      <c r="A58" s="113" t="s">
        <v>545</v>
      </c>
      <c r="B58" s="115" t="s">
        <v>546</v>
      </c>
      <c r="C58" s="137">
        <f t="shared" si="0"/>
        <v>0</v>
      </c>
      <c r="D58" s="137"/>
      <c r="E58" s="137"/>
    </row>
    <row r="59" spans="1:11" ht="19.5" customHeight="1">
      <c r="A59" s="113" t="s">
        <v>547</v>
      </c>
      <c r="B59" s="115" t="s">
        <v>548</v>
      </c>
      <c r="C59" s="137">
        <f t="shared" si="0"/>
        <v>103.5</v>
      </c>
      <c r="D59" s="137">
        <v>103.5</v>
      </c>
      <c r="E59" s="137"/>
      <c r="K59" s="25"/>
    </row>
    <row r="60" spans="1:5" s="22" customFormat="1" ht="19.5" customHeight="1">
      <c r="A60" s="112" t="s">
        <v>549</v>
      </c>
      <c r="B60" s="116" t="s">
        <v>550</v>
      </c>
      <c r="C60" s="139">
        <f t="shared" si="0"/>
        <v>0</v>
      </c>
      <c r="D60" s="139">
        <f>D61</f>
        <v>0</v>
      </c>
      <c r="E60" s="139">
        <f>E61</f>
        <v>0</v>
      </c>
    </row>
    <row r="61" spans="1:5" ht="19.5" customHeight="1">
      <c r="A61" s="113" t="s">
        <v>551</v>
      </c>
      <c r="B61" s="115" t="s">
        <v>552</v>
      </c>
      <c r="C61" s="139">
        <f t="shared" si="0"/>
        <v>0</v>
      </c>
      <c r="D61" s="139"/>
      <c r="E61" s="139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553</v>
      </c>
      <c r="G1" s="94" t="s">
        <v>553</v>
      </c>
      <c r="L1" s="101"/>
    </row>
    <row r="2" spans="1:12" ht="42" customHeight="1">
      <c r="A2" s="85" t="s">
        <v>554</v>
      </c>
      <c r="B2" s="86"/>
      <c r="C2" s="86"/>
      <c r="D2" s="86"/>
      <c r="E2" s="86"/>
      <c r="F2" s="86"/>
      <c r="G2" s="85" t="s">
        <v>651</v>
      </c>
      <c r="H2" s="86"/>
      <c r="I2" s="86"/>
      <c r="J2" s="86"/>
      <c r="K2" s="86"/>
      <c r="L2" s="86"/>
    </row>
    <row r="3" spans="1:12" ht="19.5" customHeight="1">
      <c r="A3" s="9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9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32" t="s">
        <v>312</v>
      </c>
    </row>
    <row r="5" spans="1:12" ht="27.75" customHeight="1">
      <c r="A5" s="173" t="s">
        <v>555</v>
      </c>
      <c r="B5" s="173"/>
      <c r="C5" s="173"/>
      <c r="D5" s="173"/>
      <c r="E5" s="173"/>
      <c r="F5" s="174"/>
      <c r="G5" s="173" t="s">
        <v>345</v>
      </c>
      <c r="H5" s="173"/>
      <c r="I5" s="173"/>
      <c r="J5" s="173"/>
      <c r="K5" s="173"/>
      <c r="L5" s="173"/>
    </row>
    <row r="6" spans="1:12" ht="25.5" customHeight="1">
      <c r="A6" s="175" t="s">
        <v>317</v>
      </c>
      <c r="B6" s="177" t="s">
        <v>556</v>
      </c>
      <c r="C6" s="175" t="s">
        <v>557</v>
      </c>
      <c r="D6" s="175"/>
      <c r="E6" s="175"/>
      <c r="F6" s="179" t="s">
        <v>558</v>
      </c>
      <c r="G6" s="173" t="s">
        <v>317</v>
      </c>
      <c r="H6" s="180" t="s">
        <v>556</v>
      </c>
      <c r="I6" s="173" t="s">
        <v>557</v>
      </c>
      <c r="J6" s="173"/>
      <c r="K6" s="173"/>
      <c r="L6" s="173" t="s">
        <v>558</v>
      </c>
    </row>
    <row r="7" spans="1:12" ht="28.5" customHeight="1">
      <c r="A7" s="176"/>
      <c r="B7" s="178"/>
      <c r="C7" s="90" t="s">
        <v>348</v>
      </c>
      <c r="D7" s="97" t="s">
        <v>559</v>
      </c>
      <c r="E7" s="97" t="s">
        <v>560</v>
      </c>
      <c r="F7" s="176"/>
      <c r="G7" s="173"/>
      <c r="H7" s="180"/>
      <c r="I7" s="50" t="s">
        <v>348</v>
      </c>
      <c r="J7" s="18" t="s">
        <v>559</v>
      </c>
      <c r="K7" s="18" t="s">
        <v>560</v>
      </c>
      <c r="L7" s="173"/>
    </row>
    <row r="8" spans="1:12" ht="28.5" customHeight="1">
      <c r="A8" s="98"/>
      <c r="B8" s="98"/>
      <c r="C8" s="98"/>
      <c r="D8" s="98"/>
      <c r="E8" s="98"/>
      <c r="F8" s="99"/>
      <c r="G8" s="100">
        <f>I8+L8</f>
        <v>1</v>
      </c>
      <c r="H8" s="55"/>
      <c r="I8" s="102">
        <f>K8</f>
        <v>0</v>
      </c>
      <c r="J8" s="103"/>
      <c r="K8" s="100"/>
      <c r="L8" s="55">
        <v>1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13" sqref="D13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561</v>
      </c>
      <c r="E1" s="84"/>
    </row>
    <row r="2" spans="1:5" ht="42.75" customHeight="1">
      <c r="A2" s="85" t="s">
        <v>652</v>
      </c>
      <c r="B2" s="86"/>
      <c r="C2" s="86"/>
      <c r="D2" s="86"/>
      <c r="E2" s="86"/>
    </row>
    <row r="3" spans="1:5" ht="19.5" customHeight="1">
      <c r="A3" s="86"/>
      <c r="B3" s="86"/>
      <c r="C3" s="86"/>
      <c r="D3" s="86"/>
      <c r="E3" s="86"/>
    </row>
    <row r="4" spans="1:5" ht="19.5" customHeight="1">
      <c r="A4" s="87"/>
      <c r="B4" s="88"/>
      <c r="C4" s="88"/>
      <c r="D4" s="88"/>
      <c r="E4" s="89" t="s">
        <v>312</v>
      </c>
    </row>
    <row r="5" spans="1:5" ht="19.5" customHeight="1">
      <c r="A5" s="173" t="s">
        <v>346</v>
      </c>
      <c r="B5" s="174" t="s">
        <v>347</v>
      </c>
      <c r="C5" s="173" t="s">
        <v>562</v>
      </c>
      <c r="D5" s="173"/>
      <c r="E5" s="173"/>
    </row>
    <row r="6" spans="1:5" ht="19.5" customHeight="1">
      <c r="A6" s="176"/>
      <c r="B6" s="176"/>
      <c r="C6" s="90" t="s">
        <v>317</v>
      </c>
      <c r="D6" s="90" t="s">
        <v>349</v>
      </c>
      <c r="E6" s="90" t="s">
        <v>350</v>
      </c>
    </row>
    <row r="7" spans="1:5" ht="19.5" customHeight="1">
      <c r="A7" s="91"/>
      <c r="B7" s="92"/>
      <c r="C7" s="57"/>
      <c r="D7" s="58"/>
      <c r="E7" s="56"/>
    </row>
    <row r="8" spans="1:5" ht="20.25" customHeight="1">
      <c r="A8" s="93" t="s">
        <v>563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3" customWidth="1"/>
    <col min="3" max="3" width="34.50390625" style="23" customWidth="1"/>
    <col min="4" max="4" width="34.50390625" style="63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564</v>
      </c>
      <c r="B1" s="64"/>
      <c r="C1" s="65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ht="38.25" customHeight="1">
      <c r="A2" s="181" t="s">
        <v>653</v>
      </c>
      <c r="B2" s="181"/>
      <c r="C2" s="181"/>
      <c r="D2" s="18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ht="12.75" customHeight="1">
      <c r="A3" s="67"/>
      <c r="B3" s="68"/>
      <c r="C3" s="69"/>
      <c r="D3" s="68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19.5" customHeight="1">
      <c r="A4" s="31"/>
      <c r="B4" s="70"/>
      <c r="C4" s="71"/>
      <c r="D4" s="32" t="s">
        <v>312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>
      <c r="A5" s="173" t="s">
        <v>313</v>
      </c>
      <c r="B5" s="173"/>
      <c r="C5" s="173" t="s">
        <v>314</v>
      </c>
      <c r="D5" s="17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" customHeight="1">
      <c r="A6" s="34" t="s">
        <v>315</v>
      </c>
      <c r="B6" s="36" t="s">
        <v>316</v>
      </c>
      <c r="C6" s="34" t="s">
        <v>315</v>
      </c>
      <c r="D6" s="34" t="s">
        <v>316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19.5" customHeight="1">
      <c r="A7" s="221" t="s">
        <v>663</v>
      </c>
      <c r="B7" s="137">
        <v>3214.6458190000003</v>
      </c>
      <c r="C7" s="72" t="s">
        <v>324</v>
      </c>
      <c r="D7" s="137"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19.5" customHeight="1">
      <c r="A8" s="73" t="s">
        <v>565</v>
      </c>
      <c r="B8" s="137"/>
      <c r="C8" s="74" t="s">
        <v>326</v>
      </c>
      <c r="D8" s="137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19.5" customHeight="1">
      <c r="A9" s="75" t="s">
        <v>566</v>
      </c>
      <c r="B9" s="137"/>
      <c r="C9" s="74" t="s">
        <v>328</v>
      </c>
      <c r="D9" s="137">
        <v>2425.650287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19.5" customHeight="1">
      <c r="A10" s="76" t="s">
        <v>567</v>
      </c>
      <c r="B10" s="137"/>
      <c r="C10" s="74" t="s">
        <v>330</v>
      </c>
      <c r="D10" s="137">
        <v>445.2124800000001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19.5" customHeight="1">
      <c r="A11" s="76" t="s">
        <v>568</v>
      </c>
      <c r="B11" s="137"/>
      <c r="C11" s="74" t="s">
        <v>331</v>
      </c>
      <c r="D11" s="137">
        <v>174.930812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19.5" customHeight="1">
      <c r="A12" s="76" t="s">
        <v>569</v>
      </c>
      <c r="B12" s="137"/>
      <c r="C12" s="77" t="s">
        <v>332</v>
      </c>
      <c r="D12" s="137">
        <v>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19.5" customHeight="1">
      <c r="A13" s="76"/>
      <c r="B13" s="137"/>
      <c r="C13" s="77" t="s">
        <v>333</v>
      </c>
      <c r="D13" s="137">
        <v>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19.5" customHeight="1">
      <c r="A14" s="76"/>
      <c r="B14" s="137"/>
      <c r="C14" s="74" t="s">
        <v>334</v>
      </c>
      <c r="D14" s="137"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19.5" customHeight="1">
      <c r="A15" s="76"/>
      <c r="B15" s="137"/>
      <c r="C15" s="74" t="s">
        <v>335</v>
      </c>
      <c r="D15" s="137">
        <v>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19.5" customHeight="1">
      <c r="A16" s="76"/>
      <c r="B16" s="137"/>
      <c r="C16" s="74" t="s">
        <v>336</v>
      </c>
      <c r="D16" s="137">
        <v>168.85224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19.5" customHeight="1">
      <c r="A17" s="76"/>
      <c r="B17" s="137"/>
      <c r="C17" s="74" t="s">
        <v>337</v>
      </c>
      <c r="D17" s="137"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19.5" customHeight="1">
      <c r="A18" s="78"/>
      <c r="B18" s="137"/>
      <c r="C18" s="74" t="s">
        <v>338</v>
      </c>
      <c r="D18" s="137"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19.5" customHeight="1">
      <c r="A19" s="78"/>
      <c r="B19" s="137"/>
      <c r="C19" s="77" t="s">
        <v>339</v>
      </c>
      <c r="D19" s="13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19.5" customHeight="1">
      <c r="A20" s="78"/>
      <c r="B20" s="137"/>
      <c r="C20" s="74"/>
      <c r="D20" s="13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19.5" customHeight="1">
      <c r="A21" s="78"/>
      <c r="B21" s="137"/>
      <c r="C21" s="74"/>
      <c r="D21" s="13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19.5" customHeight="1">
      <c r="A22" s="79"/>
      <c r="B22" s="137"/>
      <c r="C22" s="74"/>
      <c r="D22" s="137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19.5" customHeight="1">
      <c r="A23" s="79"/>
      <c r="B23" s="137"/>
      <c r="C23" s="74"/>
      <c r="D23" s="13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19.5" customHeight="1">
      <c r="A24" s="79"/>
      <c r="B24" s="137"/>
      <c r="C24" s="80"/>
      <c r="D24" s="13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19.5" customHeight="1">
      <c r="A25" s="81" t="s">
        <v>570</v>
      </c>
      <c r="B25" s="139">
        <f>SUM(B7:B17)</f>
        <v>3214.6458190000003</v>
      </c>
      <c r="C25" s="168" t="s">
        <v>571</v>
      </c>
      <c r="D25" s="139">
        <f>SUM(D7:D24)</f>
        <v>3214.6458190000003</v>
      </c>
      <c r="F25" s="2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19.5" customHeight="1">
      <c r="A26" s="76" t="s">
        <v>572</v>
      </c>
      <c r="B26" s="139"/>
      <c r="C26" s="169" t="s">
        <v>573</v>
      </c>
      <c r="D26" s="139"/>
      <c r="E26" s="25"/>
      <c r="F26" s="2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19.5" customHeight="1">
      <c r="A27" s="76" t="s">
        <v>574</v>
      </c>
      <c r="B27" s="139"/>
      <c r="C27" s="80"/>
      <c r="D27" s="13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5" ht="19.5" customHeight="1">
      <c r="A28" s="82" t="s">
        <v>575</v>
      </c>
      <c r="B28" s="139">
        <f>B25+B27</f>
        <v>3214.6458190000003</v>
      </c>
      <c r="C28" s="80" t="s">
        <v>576</v>
      </c>
      <c r="D28" s="139">
        <f>D25+D26</f>
        <v>3214.6458190000003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I14" sqref="I14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163" customWidth="1"/>
    <col min="4" max="4" width="12.50390625" style="163" customWidth="1"/>
    <col min="5" max="5" width="18.75390625" style="16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577</v>
      </c>
      <c r="L1" s="61"/>
    </row>
    <row r="2" spans="1:12" ht="43.5" customHeight="1">
      <c r="A2" s="47" t="s">
        <v>654</v>
      </c>
      <c r="B2" s="29"/>
      <c r="C2" s="164"/>
      <c r="D2" s="164"/>
      <c r="E2" s="164"/>
      <c r="F2" s="29"/>
      <c r="G2" s="29"/>
      <c r="H2" s="29"/>
      <c r="I2" s="29"/>
      <c r="J2" s="29"/>
      <c r="K2" s="29"/>
      <c r="L2" s="29"/>
    </row>
    <row r="3" spans="1:12" ht="19.5" customHeight="1">
      <c r="A3" s="48"/>
      <c r="B3" s="48"/>
      <c r="C3" s="165"/>
      <c r="D3" s="165"/>
      <c r="E3" s="165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166"/>
      <c r="D4" s="166"/>
      <c r="E4" s="166"/>
      <c r="F4" s="49"/>
      <c r="G4" s="49"/>
      <c r="H4" s="49"/>
      <c r="I4" s="49"/>
      <c r="J4" s="49"/>
      <c r="K4" s="49"/>
      <c r="L4" s="62" t="s">
        <v>312</v>
      </c>
    </row>
    <row r="5" spans="1:12" ht="24" customHeight="1">
      <c r="A5" s="173" t="s">
        <v>578</v>
      </c>
      <c r="B5" s="173"/>
      <c r="C5" s="185" t="s">
        <v>317</v>
      </c>
      <c r="D5" s="185" t="s">
        <v>574</v>
      </c>
      <c r="E5" s="185" t="s">
        <v>579</v>
      </c>
      <c r="F5" s="180" t="s">
        <v>565</v>
      </c>
      <c r="G5" s="180" t="s">
        <v>566</v>
      </c>
      <c r="H5" s="183" t="s">
        <v>567</v>
      </c>
      <c r="I5" s="184"/>
      <c r="J5" s="180" t="s">
        <v>568</v>
      </c>
      <c r="K5" s="180" t="s">
        <v>569</v>
      </c>
      <c r="L5" s="182" t="s">
        <v>572</v>
      </c>
    </row>
    <row r="6" spans="1:12" ht="42" customHeight="1">
      <c r="A6" s="52" t="s">
        <v>346</v>
      </c>
      <c r="B6" s="53" t="s">
        <v>347</v>
      </c>
      <c r="C6" s="185"/>
      <c r="D6" s="185"/>
      <c r="E6" s="185"/>
      <c r="F6" s="180"/>
      <c r="G6" s="178"/>
      <c r="H6" s="18" t="s">
        <v>580</v>
      </c>
      <c r="I6" s="18" t="s">
        <v>581</v>
      </c>
      <c r="J6" s="178"/>
      <c r="K6" s="178"/>
      <c r="L6" s="178"/>
    </row>
    <row r="7" spans="1:12" ht="30.75" customHeight="1">
      <c r="A7" s="50"/>
      <c r="B7" s="50" t="s">
        <v>317</v>
      </c>
      <c r="C7" s="137">
        <f>E7</f>
        <v>3214.6458190000003</v>
      </c>
      <c r="D7" s="137"/>
      <c r="E7" s="137">
        <f>E11+E31+E43+E51</f>
        <v>3214.6458190000003</v>
      </c>
      <c r="F7" s="18"/>
      <c r="G7" s="54"/>
      <c r="H7" s="51"/>
      <c r="I7" s="51"/>
      <c r="J7" s="33"/>
      <c r="K7" s="54"/>
      <c r="L7" s="33"/>
    </row>
    <row r="8" spans="1:12" ht="19.5" customHeight="1">
      <c r="A8" s="37" t="s">
        <v>351</v>
      </c>
      <c r="B8" s="38" t="s">
        <v>326</v>
      </c>
      <c r="C8" s="137">
        <f aca="true" t="shared" si="0" ref="C8:C56">E8</f>
        <v>0</v>
      </c>
      <c r="D8" s="137"/>
      <c r="E8" s="137"/>
      <c r="F8" s="56"/>
      <c r="G8" s="57"/>
      <c r="H8" s="58"/>
      <c r="I8" s="58"/>
      <c r="J8" s="56"/>
      <c r="K8" s="57"/>
      <c r="L8" s="56"/>
    </row>
    <row r="9" spans="1:12" ht="19.5" customHeight="1">
      <c r="A9" s="39" t="s">
        <v>352</v>
      </c>
      <c r="B9" s="40" t="s">
        <v>353</v>
      </c>
      <c r="C9" s="137">
        <f t="shared" si="0"/>
        <v>0</v>
      </c>
      <c r="D9" s="137"/>
      <c r="E9" s="137"/>
      <c r="F9" s="56"/>
      <c r="G9" s="57"/>
      <c r="H9" s="58"/>
      <c r="I9" s="58"/>
      <c r="J9" s="56"/>
      <c r="K9" s="57"/>
      <c r="L9" s="56"/>
    </row>
    <row r="10" spans="1:12" ht="19.5" customHeight="1">
      <c r="A10" s="39" t="s">
        <v>354</v>
      </c>
      <c r="B10" s="40" t="s">
        <v>355</v>
      </c>
      <c r="C10" s="137">
        <f t="shared" si="0"/>
        <v>0</v>
      </c>
      <c r="D10" s="137"/>
      <c r="E10" s="137"/>
      <c r="F10" s="56"/>
      <c r="G10" s="57"/>
      <c r="H10" s="58"/>
      <c r="I10" s="58"/>
      <c r="J10" s="56"/>
      <c r="K10" s="57"/>
      <c r="L10" s="56"/>
    </row>
    <row r="11" spans="1:12" ht="19.5" customHeight="1">
      <c r="A11" s="37" t="s">
        <v>356</v>
      </c>
      <c r="B11" s="38" t="s">
        <v>328</v>
      </c>
      <c r="C11" s="137">
        <f t="shared" si="0"/>
        <v>2425.650287</v>
      </c>
      <c r="D11" s="137"/>
      <c r="E11" s="137">
        <v>2425.650287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40" t="s">
        <v>357</v>
      </c>
      <c r="B12" s="40" t="s">
        <v>358</v>
      </c>
      <c r="C12" s="137">
        <f t="shared" si="0"/>
        <v>0</v>
      </c>
      <c r="D12" s="137"/>
      <c r="E12" s="137">
        <v>0</v>
      </c>
      <c r="F12" s="56"/>
      <c r="G12" s="57"/>
      <c r="H12" s="58"/>
      <c r="I12" s="58"/>
      <c r="J12" s="56"/>
      <c r="K12" s="57"/>
      <c r="L12" s="56"/>
    </row>
    <row r="13" spans="1:12" ht="19.5" customHeight="1">
      <c r="A13" s="40" t="s">
        <v>359</v>
      </c>
      <c r="B13" s="40" t="s">
        <v>360</v>
      </c>
      <c r="C13" s="137">
        <f t="shared" si="0"/>
        <v>0</v>
      </c>
      <c r="D13" s="137"/>
      <c r="E13" s="137">
        <v>0</v>
      </c>
      <c r="F13" s="56"/>
      <c r="G13" s="57"/>
      <c r="H13" s="58"/>
      <c r="I13" s="58"/>
      <c r="J13" s="56"/>
      <c r="K13" s="57"/>
      <c r="L13" s="56"/>
    </row>
    <row r="14" spans="1:12" ht="19.5" customHeight="1">
      <c r="A14" s="40" t="s">
        <v>361</v>
      </c>
      <c r="B14" s="40" t="s">
        <v>362</v>
      </c>
      <c r="C14" s="137">
        <f t="shared" si="0"/>
        <v>0</v>
      </c>
      <c r="D14" s="137"/>
      <c r="E14" s="137">
        <v>0</v>
      </c>
      <c r="F14" s="56"/>
      <c r="G14" s="57"/>
      <c r="H14" s="58"/>
      <c r="I14" s="58"/>
      <c r="J14" s="56"/>
      <c r="K14" s="57"/>
      <c r="L14" s="56"/>
    </row>
    <row r="15" spans="1:12" ht="19.5" customHeight="1">
      <c r="A15" s="40" t="s">
        <v>363</v>
      </c>
      <c r="B15" s="40" t="s">
        <v>364</v>
      </c>
      <c r="C15" s="137">
        <f t="shared" si="0"/>
        <v>0</v>
      </c>
      <c r="D15" s="137"/>
      <c r="E15" s="137">
        <v>0</v>
      </c>
      <c r="F15" s="56"/>
      <c r="G15" s="57"/>
      <c r="H15" s="58"/>
      <c r="I15" s="58"/>
      <c r="J15" s="56"/>
      <c r="K15" s="57"/>
      <c r="L15" s="56"/>
    </row>
    <row r="16" spans="1:12" ht="19.5" customHeight="1">
      <c r="A16" s="40" t="s">
        <v>365</v>
      </c>
      <c r="B16" s="40" t="s">
        <v>366</v>
      </c>
      <c r="C16" s="137">
        <f t="shared" si="0"/>
        <v>2425.650287</v>
      </c>
      <c r="D16" s="137"/>
      <c r="E16" s="137">
        <v>2425.650287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40" t="s">
        <v>367</v>
      </c>
      <c r="B17" s="40" t="s">
        <v>368</v>
      </c>
      <c r="C17" s="137">
        <f t="shared" si="0"/>
        <v>0</v>
      </c>
      <c r="D17" s="137"/>
      <c r="E17" s="137">
        <v>0</v>
      </c>
      <c r="F17" s="56"/>
      <c r="G17" s="57"/>
      <c r="H17" s="58"/>
      <c r="I17" s="58"/>
      <c r="J17" s="56"/>
      <c r="K17" s="57"/>
      <c r="L17" s="56"/>
    </row>
    <row r="18" spans="1:12" ht="19.5" customHeight="1">
      <c r="A18" s="40" t="s">
        <v>369</v>
      </c>
      <c r="B18" s="40" t="s">
        <v>370</v>
      </c>
      <c r="C18" s="137">
        <f t="shared" si="0"/>
        <v>2425.650287</v>
      </c>
      <c r="D18" s="137"/>
      <c r="E18" s="137">
        <v>2425.650287</v>
      </c>
      <c r="F18" s="56"/>
      <c r="G18" s="57"/>
      <c r="H18" s="58"/>
      <c r="I18" s="58"/>
      <c r="J18" s="56"/>
      <c r="K18" s="57"/>
      <c r="L18" s="56"/>
    </row>
    <row r="19" spans="1:12" ht="19.5" customHeight="1">
      <c r="A19" s="40" t="s">
        <v>371</v>
      </c>
      <c r="B19" s="40" t="s">
        <v>372</v>
      </c>
      <c r="C19" s="137">
        <f t="shared" si="0"/>
        <v>0</v>
      </c>
      <c r="D19" s="137"/>
      <c r="E19" s="137"/>
      <c r="F19" s="56"/>
      <c r="G19" s="57"/>
      <c r="H19" s="58"/>
      <c r="I19" s="58"/>
      <c r="J19" s="56"/>
      <c r="K19" s="57"/>
      <c r="L19" s="56"/>
    </row>
    <row r="20" spans="1:12" ht="19.5" customHeight="1">
      <c r="A20" s="40" t="s">
        <v>373</v>
      </c>
      <c r="B20" s="40" t="s">
        <v>374</v>
      </c>
      <c r="C20" s="137">
        <f t="shared" si="0"/>
        <v>0</v>
      </c>
      <c r="D20" s="137"/>
      <c r="E20" s="137"/>
      <c r="F20" s="56"/>
      <c r="G20" s="57"/>
      <c r="H20" s="58"/>
      <c r="I20" s="58"/>
      <c r="J20" s="56"/>
      <c r="K20" s="57"/>
      <c r="L20" s="56"/>
    </row>
    <row r="21" spans="1:12" ht="19.5" customHeight="1">
      <c r="A21" s="40" t="s">
        <v>375</v>
      </c>
      <c r="B21" s="40" t="s">
        <v>376</v>
      </c>
      <c r="C21" s="137">
        <f t="shared" si="0"/>
        <v>0</v>
      </c>
      <c r="D21" s="137"/>
      <c r="E21" s="137"/>
      <c r="F21" s="56"/>
      <c r="G21" s="57"/>
      <c r="H21" s="58"/>
      <c r="I21" s="58"/>
      <c r="J21" s="56"/>
      <c r="K21" s="57"/>
      <c r="L21" s="56"/>
    </row>
    <row r="22" spans="1:12" ht="19.5" customHeight="1">
      <c r="A22" s="40" t="s">
        <v>377</v>
      </c>
      <c r="B22" s="40" t="s">
        <v>378</v>
      </c>
      <c r="C22" s="137">
        <f t="shared" si="0"/>
        <v>0</v>
      </c>
      <c r="D22" s="137"/>
      <c r="E22" s="137"/>
      <c r="F22" s="56"/>
      <c r="G22" s="57"/>
      <c r="H22" s="58"/>
      <c r="I22" s="58"/>
      <c r="J22" s="56"/>
      <c r="K22" s="57"/>
      <c r="L22" s="56"/>
    </row>
    <row r="23" spans="1:12" ht="19.5" customHeight="1">
      <c r="A23" s="39" t="s">
        <v>379</v>
      </c>
      <c r="B23" s="40" t="s">
        <v>380</v>
      </c>
      <c r="C23" s="137">
        <f t="shared" si="0"/>
        <v>0</v>
      </c>
      <c r="D23" s="137"/>
      <c r="E23" s="137"/>
      <c r="F23" s="56"/>
      <c r="G23" s="57"/>
      <c r="H23" s="58"/>
      <c r="I23" s="58"/>
      <c r="J23" s="56"/>
      <c r="K23" s="57"/>
      <c r="L23" s="56"/>
    </row>
    <row r="24" spans="1:12" ht="19.5" customHeight="1">
      <c r="A24" s="40" t="s">
        <v>381</v>
      </c>
      <c r="B24" s="40" t="s">
        <v>382</v>
      </c>
      <c r="C24" s="137">
        <f t="shared" si="0"/>
        <v>0</v>
      </c>
      <c r="D24" s="137"/>
      <c r="E24" s="137"/>
      <c r="F24" s="56"/>
      <c r="G24" s="57"/>
      <c r="H24" s="58"/>
      <c r="I24" s="58"/>
      <c r="J24" s="56"/>
      <c r="K24" s="57"/>
      <c r="L24" s="56"/>
    </row>
    <row r="25" spans="1:12" ht="19.5" customHeight="1">
      <c r="A25" s="40" t="s">
        <v>383</v>
      </c>
      <c r="B25" s="40" t="s">
        <v>384</v>
      </c>
      <c r="C25" s="137">
        <f t="shared" si="0"/>
        <v>0</v>
      </c>
      <c r="D25" s="137"/>
      <c r="E25" s="137"/>
      <c r="F25" s="56"/>
      <c r="G25" s="57"/>
      <c r="H25" s="58"/>
      <c r="I25" s="58"/>
      <c r="J25" s="56"/>
      <c r="K25" s="57"/>
      <c r="L25" s="56"/>
    </row>
    <row r="26" spans="1:12" ht="19.5" customHeight="1">
      <c r="A26" s="39" t="s">
        <v>385</v>
      </c>
      <c r="B26" s="40" t="s">
        <v>386</v>
      </c>
      <c r="C26" s="137">
        <f t="shared" si="0"/>
        <v>0</v>
      </c>
      <c r="D26" s="137"/>
      <c r="E26" s="137"/>
      <c r="F26" s="56"/>
      <c r="G26" s="57"/>
      <c r="H26" s="58"/>
      <c r="I26" s="58"/>
      <c r="J26" s="56"/>
      <c r="K26" s="57"/>
      <c r="L26" s="56"/>
    </row>
    <row r="27" spans="1:12" ht="19.5" customHeight="1">
      <c r="A27" s="40" t="s">
        <v>387</v>
      </c>
      <c r="B27" s="40" t="s">
        <v>388</v>
      </c>
      <c r="C27" s="137">
        <f t="shared" si="0"/>
        <v>0</v>
      </c>
      <c r="D27" s="137"/>
      <c r="E27" s="137"/>
      <c r="F27" s="56"/>
      <c r="G27" s="57"/>
      <c r="H27" s="58"/>
      <c r="I27" s="58"/>
      <c r="J27" s="56"/>
      <c r="K27" s="57"/>
      <c r="L27" s="56"/>
    </row>
    <row r="28" spans="1:12" ht="19.5" customHeight="1">
      <c r="A28" s="40" t="s">
        <v>389</v>
      </c>
      <c r="B28" s="40" t="s">
        <v>390</v>
      </c>
      <c r="C28" s="137">
        <f t="shared" si="0"/>
        <v>0</v>
      </c>
      <c r="D28" s="137"/>
      <c r="E28" s="137"/>
      <c r="F28" s="56"/>
      <c r="G28" s="57"/>
      <c r="H28" s="58"/>
      <c r="I28" s="58"/>
      <c r="J28" s="56"/>
      <c r="K28" s="57"/>
      <c r="L28" s="56"/>
    </row>
    <row r="29" spans="1:12" ht="19.5" customHeight="1">
      <c r="A29" s="40" t="s">
        <v>391</v>
      </c>
      <c r="B29" s="40" t="s">
        <v>392</v>
      </c>
      <c r="C29" s="137">
        <f t="shared" si="0"/>
        <v>0</v>
      </c>
      <c r="D29" s="137"/>
      <c r="E29" s="137"/>
      <c r="F29" s="56"/>
      <c r="G29" s="57"/>
      <c r="H29" s="58"/>
      <c r="I29" s="58"/>
      <c r="J29" s="56"/>
      <c r="K29" s="57"/>
      <c r="L29" s="56"/>
    </row>
    <row r="30" spans="1:12" ht="19.5" customHeight="1">
      <c r="A30" s="40" t="s">
        <v>393</v>
      </c>
      <c r="B30" s="40" t="s">
        <v>394</v>
      </c>
      <c r="C30" s="137">
        <f t="shared" si="0"/>
        <v>0</v>
      </c>
      <c r="D30" s="137"/>
      <c r="E30" s="137"/>
      <c r="F30" s="56"/>
      <c r="G30" s="57"/>
      <c r="H30" s="58"/>
      <c r="I30" s="58"/>
      <c r="J30" s="56"/>
      <c r="K30" s="57"/>
      <c r="L30" s="56"/>
    </row>
    <row r="31" spans="1:12" ht="19.5" customHeight="1">
      <c r="A31" s="38" t="s">
        <v>395</v>
      </c>
      <c r="B31" s="38" t="s">
        <v>330</v>
      </c>
      <c r="C31" s="137">
        <f t="shared" si="0"/>
        <v>445.21247999999997</v>
      </c>
      <c r="D31" s="137"/>
      <c r="E31" s="137">
        <f>E32+E37</f>
        <v>445.21247999999997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40" t="s">
        <v>396</v>
      </c>
      <c r="B32" s="40" t="s">
        <v>397</v>
      </c>
      <c r="C32" s="137">
        <f t="shared" si="0"/>
        <v>441.20448</v>
      </c>
      <c r="D32" s="137"/>
      <c r="E32" s="137">
        <f>SUM(E34:E36)</f>
        <v>441.20448</v>
      </c>
      <c r="F32" s="56"/>
      <c r="G32" s="57"/>
      <c r="H32" s="58"/>
      <c r="I32" s="58"/>
      <c r="J32" s="56"/>
      <c r="K32" s="57"/>
      <c r="L32" s="56"/>
    </row>
    <row r="33" spans="1:12" ht="19.5" customHeight="1">
      <c r="A33" s="39" t="s">
        <v>398</v>
      </c>
      <c r="B33" s="40" t="s">
        <v>399</v>
      </c>
      <c r="C33" s="137">
        <f t="shared" si="0"/>
        <v>0</v>
      </c>
      <c r="D33" s="137"/>
      <c r="E33" s="137"/>
      <c r="F33" s="56"/>
      <c r="G33" s="57"/>
      <c r="H33" s="58"/>
      <c r="I33" s="58"/>
      <c r="J33" s="56"/>
      <c r="K33" s="57"/>
      <c r="L33" s="56"/>
    </row>
    <row r="34" spans="1:12" ht="19.5" customHeight="1">
      <c r="A34" s="39" t="s">
        <v>400</v>
      </c>
      <c r="B34" s="40" t="s">
        <v>401</v>
      </c>
      <c r="C34" s="137">
        <f t="shared" si="0"/>
        <v>225.13632</v>
      </c>
      <c r="D34" s="137"/>
      <c r="E34" s="137">
        <v>225.13632</v>
      </c>
      <c r="F34" s="56"/>
      <c r="G34" s="57"/>
      <c r="H34" s="58"/>
      <c r="I34" s="58"/>
      <c r="J34" s="56"/>
      <c r="K34" s="57"/>
      <c r="L34" s="56"/>
    </row>
    <row r="35" spans="1:12" ht="19.5" customHeight="1">
      <c r="A35" s="39" t="s">
        <v>402</v>
      </c>
      <c r="B35" s="40" t="s">
        <v>403</v>
      </c>
      <c r="C35" s="137">
        <f t="shared" si="0"/>
        <v>112.56816</v>
      </c>
      <c r="D35" s="137"/>
      <c r="E35" s="137">
        <v>112.56816</v>
      </c>
      <c r="F35" s="56"/>
      <c r="G35" s="57"/>
      <c r="H35" s="58"/>
      <c r="I35" s="58"/>
      <c r="J35" s="56"/>
      <c r="K35" s="57"/>
      <c r="L35" s="56"/>
    </row>
    <row r="36" spans="1:12" ht="19.5" customHeight="1">
      <c r="A36" s="40" t="s">
        <v>404</v>
      </c>
      <c r="B36" s="40" t="s">
        <v>405</v>
      </c>
      <c r="C36" s="137">
        <f t="shared" si="0"/>
        <v>103.5</v>
      </c>
      <c r="D36" s="137"/>
      <c r="E36" s="137">
        <v>103.5</v>
      </c>
      <c r="F36" s="56"/>
      <c r="G36" s="57"/>
      <c r="H36" s="58"/>
      <c r="I36" s="58"/>
      <c r="J36" s="56"/>
      <c r="K36" s="57"/>
      <c r="L36" s="56"/>
    </row>
    <row r="37" spans="1:12" ht="19.5" customHeight="1">
      <c r="A37" s="40" t="s">
        <v>406</v>
      </c>
      <c r="B37" s="40" t="s">
        <v>407</v>
      </c>
      <c r="C37" s="137">
        <f t="shared" si="0"/>
        <v>4.008</v>
      </c>
      <c r="D37" s="137"/>
      <c r="E37" s="137">
        <v>4.008</v>
      </c>
      <c r="F37" s="56"/>
      <c r="G37" s="57"/>
      <c r="H37" s="58"/>
      <c r="I37" s="58"/>
      <c r="J37" s="56"/>
      <c r="K37" s="57"/>
      <c r="L37" s="56"/>
    </row>
    <row r="38" spans="1:12" ht="19.5" customHeight="1">
      <c r="A38" s="39" t="s">
        <v>408</v>
      </c>
      <c r="B38" s="40" t="s">
        <v>409</v>
      </c>
      <c r="C38" s="137">
        <f t="shared" si="0"/>
        <v>4.008</v>
      </c>
      <c r="D38" s="137"/>
      <c r="E38" s="137">
        <v>4.008</v>
      </c>
      <c r="F38" s="56"/>
      <c r="G38" s="57"/>
      <c r="H38" s="58"/>
      <c r="I38" s="58"/>
      <c r="J38" s="56"/>
      <c r="K38" s="57"/>
      <c r="L38" s="56"/>
    </row>
    <row r="39" spans="1:12" ht="19.5" customHeight="1">
      <c r="A39" s="39" t="s">
        <v>410</v>
      </c>
      <c r="B39" s="40" t="s">
        <v>411</v>
      </c>
      <c r="C39" s="137">
        <f t="shared" si="0"/>
        <v>0</v>
      </c>
      <c r="D39" s="137"/>
      <c r="E39" s="137"/>
      <c r="F39" s="56"/>
      <c r="G39" s="57"/>
      <c r="H39" s="58"/>
      <c r="I39" s="58"/>
      <c r="J39" s="56"/>
      <c r="K39" s="57"/>
      <c r="L39" s="56"/>
    </row>
    <row r="40" spans="1:12" ht="19.5" customHeight="1">
      <c r="A40" s="39" t="s">
        <v>412</v>
      </c>
      <c r="B40" s="40" t="s">
        <v>413</v>
      </c>
      <c r="C40" s="137">
        <f t="shared" si="0"/>
        <v>0</v>
      </c>
      <c r="D40" s="137"/>
      <c r="E40" s="137"/>
      <c r="F40" s="56"/>
      <c r="G40" s="57"/>
      <c r="H40" s="58"/>
      <c r="I40" s="58"/>
      <c r="J40" s="56"/>
      <c r="K40" s="57"/>
      <c r="L40" s="56"/>
    </row>
    <row r="41" spans="1:12" ht="19.5" customHeight="1">
      <c r="A41" s="39" t="s">
        <v>414</v>
      </c>
      <c r="B41" s="40" t="s">
        <v>415</v>
      </c>
      <c r="C41" s="137">
        <f t="shared" si="0"/>
        <v>0</v>
      </c>
      <c r="D41" s="137"/>
      <c r="E41" s="137"/>
      <c r="F41" s="56"/>
      <c r="G41" s="57"/>
      <c r="H41" s="58"/>
      <c r="I41" s="58"/>
      <c r="J41" s="56"/>
      <c r="K41" s="57"/>
      <c r="L41" s="56"/>
    </row>
    <row r="42" spans="1:12" ht="19.5" customHeight="1">
      <c r="A42" s="39" t="s">
        <v>416</v>
      </c>
      <c r="B42" s="40" t="s">
        <v>417</v>
      </c>
      <c r="C42" s="137">
        <f t="shared" si="0"/>
        <v>0</v>
      </c>
      <c r="D42" s="137"/>
      <c r="E42" s="137"/>
      <c r="F42" s="56"/>
      <c r="G42" s="57"/>
      <c r="H42" s="58"/>
      <c r="I42" s="58"/>
      <c r="J42" s="56"/>
      <c r="K42" s="57"/>
      <c r="L42" s="56"/>
    </row>
    <row r="43" spans="1:12" ht="19.5" customHeight="1">
      <c r="A43" s="38" t="s">
        <v>418</v>
      </c>
      <c r="B43" s="38" t="s">
        <v>331</v>
      </c>
      <c r="C43" s="137">
        <f t="shared" si="0"/>
        <v>174.930812</v>
      </c>
      <c r="D43" s="137"/>
      <c r="E43" s="137">
        <f>E44</f>
        <v>174.930812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40" t="s">
        <v>419</v>
      </c>
      <c r="B44" s="40" t="s">
        <v>420</v>
      </c>
      <c r="C44" s="137">
        <f t="shared" si="0"/>
        <v>174.930812</v>
      </c>
      <c r="D44" s="137"/>
      <c r="E44" s="137">
        <f>SUM(E46:E48)</f>
        <v>174.930812</v>
      </c>
      <c r="F44" s="56"/>
      <c r="G44" s="57"/>
      <c r="H44" s="58"/>
      <c r="I44" s="58"/>
      <c r="J44" s="56"/>
      <c r="K44" s="57"/>
      <c r="L44" s="56"/>
    </row>
    <row r="45" spans="1:12" ht="19.5" customHeight="1">
      <c r="A45" s="40" t="s">
        <v>421</v>
      </c>
      <c r="B45" s="40" t="s">
        <v>422</v>
      </c>
      <c r="C45" s="137">
        <f t="shared" si="0"/>
        <v>0</v>
      </c>
      <c r="D45" s="137"/>
      <c r="E45" s="137"/>
      <c r="F45" s="56"/>
      <c r="G45" s="57"/>
      <c r="H45" s="58"/>
      <c r="I45" s="58"/>
      <c r="J45" s="56"/>
      <c r="K45" s="57"/>
      <c r="L45" s="56"/>
    </row>
    <row r="46" spans="1:12" ht="19.5" customHeight="1">
      <c r="A46" s="40" t="s">
        <v>423</v>
      </c>
      <c r="B46" s="40" t="s">
        <v>424</v>
      </c>
      <c r="C46" s="137">
        <f t="shared" si="0"/>
        <v>139.210812</v>
      </c>
      <c r="D46" s="137"/>
      <c r="E46" s="137">
        <v>139.210812</v>
      </c>
      <c r="F46" s="56"/>
      <c r="G46" s="57"/>
      <c r="H46" s="58"/>
      <c r="I46" s="58"/>
      <c r="J46" s="56"/>
      <c r="K46" s="57"/>
      <c r="L46" s="56"/>
    </row>
    <row r="47" spans="1:12" ht="19.5" customHeight="1">
      <c r="A47" s="40" t="s">
        <v>425</v>
      </c>
      <c r="B47" s="40" t="s">
        <v>426</v>
      </c>
      <c r="C47" s="137">
        <f t="shared" si="0"/>
        <v>0</v>
      </c>
      <c r="D47" s="137"/>
      <c r="E47" s="137">
        <v>0</v>
      </c>
      <c r="F47" s="56"/>
      <c r="G47" s="57"/>
      <c r="H47" s="58"/>
      <c r="I47" s="58"/>
      <c r="J47" s="56"/>
      <c r="K47" s="57"/>
      <c r="L47" s="56"/>
    </row>
    <row r="48" spans="1:12" ht="19.5" customHeight="1">
      <c r="A48" s="39" t="s">
        <v>427</v>
      </c>
      <c r="B48" s="40" t="s">
        <v>428</v>
      </c>
      <c r="C48" s="137">
        <f t="shared" si="0"/>
        <v>35.72</v>
      </c>
      <c r="D48" s="137"/>
      <c r="E48" s="137">
        <v>35.72</v>
      </c>
      <c r="F48" s="56"/>
      <c r="G48" s="57"/>
      <c r="H48" s="58"/>
      <c r="I48" s="58"/>
      <c r="J48" s="56"/>
      <c r="K48" s="57"/>
      <c r="L48" s="56"/>
    </row>
    <row r="49" spans="1:12" ht="19.5" customHeight="1">
      <c r="A49" s="39" t="s">
        <v>429</v>
      </c>
      <c r="B49" s="40" t="s">
        <v>430</v>
      </c>
      <c r="C49" s="137">
        <f t="shared" si="0"/>
        <v>0</v>
      </c>
      <c r="D49" s="137"/>
      <c r="E49" s="137">
        <v>0</v>
      </c>
      <c r="F49" s="56"/>
      <c r="G49" s="57"/>
      <c r="H49" s="58"/>
      <c r="I49" s="58"/>
      <c r="J49" s="56"/>
      <c r="K49" s="57"/>
      <c r="L49" s="56"/>
    </row>
    <row r="50" spans="1:12" ht="19.5" customHeight="1">
      <c r="A50" s="39" t="s">
        <v>431</v>
      </c>
      <c r="B50" s="40" t="s">
        <v>432</v>
      </c>
      <c r="C50" s="137">
        <f t="shared" si="0"/>
        <v>0</v>
      </c>
      <c r="D50" s="137"/>
      <c r="E50" s="137">
        <v>0</v>
      </c>
      <c r="F50" s="56"/>
      <c r="G50" s="57"/>
      <c r="H50" s="58"/>
      <c r="I50" s="58"/>
      <c r="J50" s="56"/>
      <c r="K50" s="57"/>
      <c r="L50" s="56"/>
    </row>
    <row r="51" spans="1:12" ht="19.5" customHeight="1">
      <c r="A51" s="38" t="s">
        <v>433</v>
      </c>
      <c r="B51" s="38" t="s">
        <v>336</v>
      </c>
      <c r="C51" s="137">
        <f t="shared" si="0"/>
        <v>168.85224</v>
      </c>
      <c r="D51" s="137"/>
      <c r="E51" s="137">
        <v>168.85224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40" t="s">
        <v>434</v>
      </c>
      <c r="B52" s="40" t="s">
        <v>435</v>
      </c>
      <c r="C52" s="137">
        <f t="shared" si="0"/>
        <v>168.85224</v>
      </c>
      <c r="D52" s="137"/>
      <c r="E52" s="137">
        <v>168.85224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40" t="s">
        <v>436</v>
      </c>
      <c r="B53" s="40" t="s">
        <v>437</v>
      </c>
      <c r="C53" s="137">
        <f t="shared" si="0"/>
        <v>168.85224</v>
      </c>
      <c r="D53" s="137"/>
      <c r="E53" s="137">
        <v>168.85224</v>
      </c>
      <c r="F53" s="56"/>
      <c r="G53" s="57"/>
      <c r="H53" s="58"/>
      <c r="I53" s="58"/>
      <c r="J53" s="56"/>
      <c r="K53" s="57"/>
      <c r="L53" s="56"/>
    </row>
    <row r="54" spans="1:12" s="22" customFormat="1" ht="22.5" customHeight="1">
      <c r="A54" s="42" t="s">
        <v>582</v>
      </c>
      <c r="B54" s="43" t="s">
        <v>339</v>
      </c>
      <c r="C54" s="139">
        <f t="shared" si="0"/>
        <v>0</v>
      </c>
      <c r="D54" s="139"/>
      <c r="E54" s="139"/>
      <c r="F54" s="59"/>
      <c r="G54" s="59"/>
      <c r="H54" s="59"/>
      <c r="I54" s="59"/>
      <c r="J54" s="59"/>
      <c r="K54" s="59"/>
      <c r="L54" s="59"/>
    </row>
    <row r="55" spans="1:12" ht="28.5" customHeight="1">
      <c r="A55" s="44" t="s">
        <v>583</v>
      </c>
      <c r="B55" s="45" t="s">
        <v>584</v>
      </c>
      <c r="C55" s="139">
        <f t="shared" si="0"/>
        <v>0</v>
      </c>
      <c r="D55" s="139"/>
      <c r="E55" s="139"/>
      <c r="F55" s="60"/>
      <c r="G55" s="60"/>
      <c r="H55" s="60"/>
      <c r="I55" s="60"/>
      <c r="J55" s="60"/>
      <c r="K55" s="60"/>
      <c r="L55" s="60"/>
    </row>
    <row r="56" spans="1:12" ht="28.5" customHeight="1">
      <c r="A56" s="44" t="s">
        <v>585</v>
      </c>
      <c r="B56" s="45" t="s">
        <v>586</v>
      </c>
      <c r="C56" s="139">
        <f t="shared" si="0"/>
        <v>0</v>
      </c>
      <c r="D56" s="139"/>
      <c r="E56" s="139"/>
      <c r="F56" s="60"/>
      <c r="G56" s="60"/>
      <c r="H56" s="60"/>
      <c r="I56" s="60"/>
      <c r="J56" s="60"/>
      <c r="K56" s="60"/>
      <c r="L56" s="60"/>
    </row>
    <row r="57" spans="2:12" ht="12.75" customHeight="1">
      <c r="B57" s="25"/>
      <c r="C57" s="167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167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167"/>
      <c r="F65" s="25"/>
    </row>
    <row r="66" ht="12.75" customHeight="1">
      <c r="B66" s="25"/>
    </row>
    <row r="67" spans="2:4" ht="12.75" customHeight="1">
      <c r="B67" s="25"/>
      <c r="C67" s="167"/>
      <c r="D67" s="167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H13" sqref="H13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587</v>
      </c>
      <c r="B1" s="25"/>
    </row>
    <row r="2" spans="1:8" ht="44.25" customHeight="1">
      <c r="A2" s="186" t="s">
        <v>655</v>
      </c>
      <c r="B2" s="186"/>
      <c r="C2" s="186"/>
      <c r="D2" s="186"/>
      <c r="E2" s="186"/>
      <c r="F2" s="186"/>
      <c r="G2" s="186"/>
      <c r="H2" s="186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346</v>
      </c>
      <c r="B5" s="18" t="s">
        <v>347</v>
      </c>
      <c r="C5" s="18" t="s">
        <v>317</v>
      </c>
      <c r="D5" s="18" t="s">
        <v>349</v>
      </c>
      <c r="E5" s="18" t="s">
        <v>350</v>
      </c>
      <c r="F5" s="18" t="s">
        <v>588</v>
      </c>
      <c r="G5" s="18" t="s">
        <v>589</v>
      </c>
      <c r="H5" s="18" t="s">
        <v>590</v>
      </c>
    </row>
    <row r="6" spans="1:8" s="22" customFormat="1" ht="29.25" customHeight="1">
      <c r="A6" s="34"/>
      <c r="B6" s="35" t="s">
        <v>317</v>
      </c>
      <c r="C6" s="137">
        <f>(D6+E6)</f>
        <v>3214.645819</v>
      </c>
      <c r="D6" s="137">
        <f>(D7+D10+D30+D42+D50)</f>
        <v>3210.637819</v>
      </c>
      <c r="E6" s="137">
        <f>(E7+E10+E30+E42+E50+E53)</f>
        <v>4.008</v>
      </c>
      <c r="F6" s="18"/>
      <c r="G6" s="36"/>
      <c r="H6" s="36"/>
    </row>
    <row r="7" spans="1:8" ht="29.25" customHeight="1">
      <c r="A7" s="37" t="s">
        <v>351</v>
      </c>
      <c r="B7" s="38" t="s">
        <v>326</v>
      </c>
      <c r="C7" s="137">
        <f aca="true" t="shared" si="0" ref="C7:C55">(D7+E7)</f>
        <v>0</v>
      </c>
      <c r="D7" s="137">
        <v>0</v>
      </c>
      <c r="E7" s="137">
        <v>0</v>
      </c>
      <c r="F7" s="18"/>
      <c r="G7" s="36"/>
      <c r="H7" s="36"/>
    </row>
    <row r="8" spans="1:8" ht="29.25" customHeight="1">
      <c r="A8" s="39" t="s">
        <v>352</v>
      </c>
      <c r="B8" s="40" t="s">
        <v>353</v>
      </c>
      <c r="C8" s="137">
        <f t="shared" si="0"/>
        <v>0</v>
      </c>
      <c r="D8" s="137">
        <v>0</v>
      </c>
      <c r="E8" s="137">
        <v>0</v>
      </c>
      <c r="F8" s="18"/>
      <c r="G8" s="36"/>
      <c r="H8" s="36"/>
    </row>
    <row r="9" spans="1:8" ht="29.25" customHeight="1">
      <c r="A9" s="39" t="s">
        <v>354</v>
      </c>
      <c r="B9" s="40" t="s">
        <v>355</v>
      </c>
      <c r="C9" s="137">
        <f t="shared" si="0"/>
        <v>0</v>
      </c>
      <c r="D9" s="137">
        <v>0</v>
      </c>
      <c r="E9" s="137">
        <v>0</v>
      </c>
      <c r="F9" s="18"/>
      <c r="G9" s="36"/>
      <c r="H9" s="36"/>
    </row>
    <row r="10" spans="1:8" ht="29.25" customHeight="1">
      <c r="A10" s="37" t="s">
        <v>356</v>
      </c>
      <c r="B10" s="38" t="s">
        <v>328</v>
      </c>
      <c r="C10" s="137">
        <f t="shared" si="0"/>
        <v>2425.650287</v>
      </c>
      <c r="D10" s="137">
        <v>2425.650287</v>
      </c>
      <c r="E10" s="137">
        <v>0</v>
      </c>
      <c r="F10" s="18"/>
      <c r="G10" s="36"/>
      <c r="H10" s="36"/>
    </row>
    <row r="11" spans="1:8" ht="29.25" customHeight="1">
      <c r="A11" s="40" t="s">
        <v>357</v>
      </c>
      <c r="B11" s="40" t="s">
        <v>358</v>
      </c>
      <c r="C11" s="137">
        <f t="shared" si="0"/>
        <v>0</v>
      </c>
      <c r="D11" s="137">
        <v>0</v>
      </c>
      <c r="E11" s="137">
        <v>0</v>
      </c>
      <c r="F11" s="18"/>
      <c r="G11" s="36"/>
      <c r="H11" s="36"/>
    </row>
    <row r="12" spans="1:8" ht="29.25" customHeight="1">
      <c r="A12" s="40" t="s">
        <v>359</v>
      </c>
      <c r="B12" s="40" t="s">
        <v>360</v>
      </c>
      <c r="C12" s="137">
        <f t="shared" si="0"/>
        <v>0</v>
      </c>
      <c r="D12" s="137">
        <v>0</v>
      </c>
      <c r="E12" s="137">
        <v>0</v>
      </c>
      <c r="F12" s="18"/>
      <c r="G12" s="36"/>
      <c r="H12" s="36"/>
    </row>
    <row r="13" spans="1:8" ht="29.25" customHeight="1">
      <c r="A13" s="40" t="s">
        <v>361</v>
      </c>
      <c r="B13" s="40" t="s">
        <v>362</v>
      </c>
      <c r="C13" s="137">
        <f t="shared" si="0"/>
        <v>0</v>
      </c>
      <c r="D13" s="137">
        <v>0</v>
      </c>
      <c r="E13" s="137">
        <v>0</v>
      </c>
      <c r="F13" s="18"/>
      <c r="G13" s="36"/>
      <c r="H13" s="36"/>
    </row>
    <row r="14" spans="1:8" ht="29.25" customHeight="1">
      <c r="A14" s="40" t="s">
        <v>363</v>
      </c>
      <c r="B14" s="40" t="s">
        <v>364</v>
      </c>
      <c r="C14" s="137">
        <f t="shared" si="0"/>
        <v>0</v>
      </c>
      <c r="D14" s="137">
        <v>0</v>
      </c>
      <c r="E14" s="137">
        <v>0</v>
      </c>
      <c r="F14" s="18"/>
      <c r="G14" s="36"/>
      <c r="H14" s="36"/>
    </row>
    <row r="15" spans="1:8" ht="29.25" customHeight="1">
      <c r="A15" s="40" t="s">
        <v>365</v>
      </c>
      <c r="B15" s="40" t="s">
        <v>366</v>
      </c>
      <c r="C15" s="137">
        <f t="shared" si="0"/>
        <v>2425.650287</v>
      </c>
      <c r="D15" s="137">
        <v>2425.650287</v>
      </c>
      <c r="E15" s="137">
        <v>0</v>
      </c>
      <c r="F15" s="18"/>
      <c r="G15" s="36"/>
      <c r="H15" s="36"/>
    </row>
    <row r="16" spans="1:8" ht="29.25" customHeight="1">
      <c r="A16" s="40" t="s">
        <v>367</v>
      </c>
      <c r="B16" s="40" t="s">
        <v>368</v>
      </c>
      <c r="C16" s="137">
        <f t="shared" si="0"/>
        <v>0</v>
      </c>
      <c r="D16" s="137">
        <v>0</v>
      </c>
      <c r="E16" s="137">
        <v>0</v>
      </c>
      <c r="F16" s="18"/>
      <c r="G16" s="36"/>
      <c r="H16" s="36"/>
    </row>
    <row r="17" spans="1:8" ht="29.25" customHeight="1">
      <c r="A17" s="40" t="s">
        <v>369</v>
      </c>
      <c r="B17" s="40" t="s">
        <v>370</v>
      </c>
      <c r="C17" s="137">
        <f t="shared" si="0"/>
        <v>2425.650287</v>
      </c>
      <c r="D17" s="137">
        <v>2425.650287</v>
      </c>
      <c r="E17" s="137">
        <v>0</v>
      </c>
      <c r="F17" s="18"/>
      <c r="G17" s="36"/>
      <c r="H17" s="36"/>
    </row>
    <row r="18" spans="1:8" ht="29.25" customHeight="1">
      <c r="A18" s="40" t="s">
        <v>371</v>
      </c>
      <c r="B18" s="40" t="s">
        <v>372</v>
      </c>
      <c r="C18" s="137">
        <f t="shared" si="0"/>
        <v>0</v>
      </c>
      <c r="D18" s="137">
        <v>0</v>
      </c>
      <c r="E18" s="137">
        <v>0</v>
      </c>
      <c r="F18" s="18"/>
      <c r="G18" s="36"/>
      <c r="H18" s="36"/>
    </row>
    <row r="19" spans="1:8" ht="29.25" customHeight="1">
      <c r="A19" s="40" t="s">
        <v>373</v>
      </c>
      <c r="B19" s="40" t="s">
        <v>374</v>
      </c>
      <c r="C19" s="137">
        <f t="shared" si="0"/>
        <v>0</v>
      </c>
      <c r="D19" s="137">
        <v>0</v>
      </c>
      <c r="E19" s="137">
        <v>0</v>
      </c>
      <c r="F19" s="18"/>
      <c r="G19" s="36"/>
      <c r="H19" s="36"/>
    </row>
    <row r="20" spans="1:8" ht="29.25" customHeight="1">
      <c r="A20" s="40" t="s">
        <v>375</v>
      </c>
      <c r="B20" s="40" t="s">
        <v>376</v>
      </c>
      <c r="C20" s="137">
        <f t="shared" si="0"/>
        <v>0</v>
      </c>
      <c r="D20" s="137">
        <v>0</v>
      </c>
      <c r="E20" s="137">
        <v>0</v>
      </c>
      <c r="F20" s="18"/>
      <c r="G20" s="36"/>
      <c r="H20" s="36"/>
    </row>
    <row r="21" spans="1:8" ht="29.25" customHeight="1">
      <c r="A21" s="40" t="s">
        <v>377</v>
      </c>
      <c r="B21" s="40" t="s">
        <v>378</v>
      </c>
      <c r="C21" s="137">
        <f t="shared" si="0"/>
        <v>0</v>
      </c>
      <c r="D21" s="137">
        <v>0</v>
      </c>
      <c r="E21" s="137">
        <v>0</v>
      </c>
      <c r="F21" s="18"/>
      <c r="G21" s="36"/>
      <c r="H21" s="36"/>
    </row>
    <row r="22" spans="1:8" ht="29.25" customHeight="1">
      <c r="A22" s="39" t="s">
        <v>379</v>
      </c>
      <c r="B22" s="40" t="s">
        <v>380</v>
      </c>
      <c r="C22" s="137">
        <f t="shared" si="0"/>
        <v>0</v>
      </c>
      <c r="D22" s="137">
        <v>0</v>
      </c>
      <c r="E22" s="137">
        <v>0</v>
      </c>
      <c r="F22" s="18"/>
      <c r="G22" s="36"/>
      <c r="H22" s="36"/>
    </row>
    <row r="23" spans="1:8" ht="29.25" customHeight="1">
      <c r="A23" s="40" t="s">
        <v>381</v>
      </c>
      <c r="B23" s="40" t="s">
        <v>382</v>
      </c>
      <c r="C23" s="137">
        <f t="shared" si="0"/>
        <v>0</v>
      </c>
      <c r="D23" s="137">
        <v>0</v>
      </c>
      <c r="E23" s="137">
        <v>0</v>
      </c>
      <c r="F23" s="18"/>
      <c r="G23" s="36"/>
      <c r="H23" s="36"/>
    </row>
    <row r="24" spans="1:8" ht="29.25" customHeight="1">
      <c r="A24" s="40" t="s">
        <v>383</v>
      </c>
      <c r="B24" s="40" t="s">
        <v>384</v>
      </c>
      <c r="C24" s="137">
        <f t="shared" si="0"/>
        <v>0</v>
      </c>
      <c r="D24" s="137">
        <v>0</v>
      </c>
      <c r="E24" s="137">
        <v>0</v>
      </c>
      <c r="F24" s="18"/>
      <c r="G24" s="36"/>
      <c r="H24" s="36"/>
    </row>
    <row r="25" spans="1:8" ht="29.25" customHeight="1">
      <c r="A25" s="39" t="s">
        <v>385</v>
      </c>
      <c r="B25" s="40" t="s">
        <v>386</v>
      </c>
      <c r="C25" s="137">
        <f t="shared" si="0"/>
        <v>0</v>
      </c>
      <c r="D25" s="137">
        <v>0</v>
      </c>
      <c r="E25" s="137">
        <v>0</v>
      </c>
      <c r="F25" s="18"/>
      <c r="G25" s="36"/>
      <c r="H25" s="36"/>
    </row>
    <row r="26" spans="1:8" ht="29.25" customHeight="1">
      <c r="A26" s="40" t="s">
        <v>387</v>
      </c>
      <c r="B26" s="40" t="s">
        <v>388</v>
      </c>
      <c r="C26" s="137">
        <f t="shared" si="0"/>
        <v>0</v>
      </c>
      <c r="D26" s="137">
        <v>0</v>
      </c>
      <c r="E26" s="137">
        <v>0</v>
      </c>
      <c r="F26" s="18"/>
      <c r="G26" s="36"/>
      <c r="H26" s="36"/>
    </row>
    <row r="27" spans="1:8" ht="29.25" customHeight="1">
      <c r="A27" s="40" t="s">
        <v>389</v>
      </c>
      <c r="B27" s="40" t="s">
        <v>390</v>
      </c>
      <c r="C27" s="137">
        <f t="shared" si="0"/>
        <v>0</v>
      </c>
      <c r="D27" s="137">
        <v>0</v>
      </c>
      <c r="E27" s="137">
        <v>0</v>
      </c>
      <c r="F27" s="18"/>
      <c r="G27" s="36"/>
      <c r="H27" s="36"/>
    </row>
    <row r="28" spans="1:8" ht="29.25" customHeight="1">
      <c r="A28" s="40" t="s">
        <v>391</v>
      </c>
      <c r="B28" s="40" t="s">
        <v>392</v>
      </c>
      <c r="C28" s="137">
        <f t="shared" si="0"/>
        <v>0</v>
      </c>
      <c r="D28" s="137">
        <v>0</v>
      </c>
      <c r="E28" s="137">
        <v>0</v>
      </c>
      <c r="F28" s="18"/>
      <c r="G28" s="36"/>
      <c r="H28" s="36"/>
    </row>
    <row r="29" spans="1:8" ht="29.25" customHeight="1">
      <c r="A29" s="40" t="s">
        <v>393</v>
      </c>
      <c r="B29" s="40" t="s">
        <v>394</v>
      </c>
      <c r="C29" s="137">
        <f t="shared" si="0"/>
        <v>0</v>
      </c>
      <c r="D29" s="137">
        <v>0</v>
      </c>
      <c r="E29" s="137">
        <v>0</v>
      </c>
      <c r="F29" s="18"/>
      <c r="G29" s="36"/>
      <c r="H29" s="36"/>
    </row>
    <row r="30" spans="1:8" ht="29.25" customHeight="1">
      <c r="A30" s="38" t="s">
        <v>395</v>
      </c>
      <c r="B30" s="38" t="s">
        <v>330</v>
      </c>
      <c r="C30" s="137">
        <f t="shared" si="0"/>
        <v>445.21247999999997</v>
      </c>
      <c r="D30" s="137">
        <f>(D31)</f>
        <v>441.20448</v>
      </c>
      <c r="E30" s="137">
        <f>(E36)</f>
        <v>4.008</v>
      </c>
      <c r="F30" s="18"/>
      <c r="G30" s="36"/>
      <c r="H30" s="36"/>
    </row>
    <row r="31" spans="1:8" ht="29.25" customHeight="1">
      <c r="A31" s="40" t="s">
        <v>396</v>
      </c>
      <c r="B31" s="40" t="s">
        <v>397</v>
      </c>
      <c r="C31" s="137">
        <f t="shared" si="0"/>
        <v>441.20448</v>
      </c>
      <c r="D31" s="137">
        <f>(SUM(D33:D35))</f>
        <v>441.20448</v>
      </c>
      <c r="E31" s="137">
        <v>0</v>
      </c>
      <c r="F31" s="18"/>
      <c r="G31" s="36"/>
      <c r="H31" s="36"/>
    </row>
    <row r="32" spans="1:8" ht="29.25" customHeight="1">
      <c r="A32" s="39" t="s">
        <v>398</v>
      </c>
      <c r="B32" s="40" t="s">
        <v>399</v>
      </c>
      <c r="C32" s="137">
        <f t="shared" si="0"/>
        <v>0</v>
      </c>
      <c r="D32" s="137">
        <v>0</v>
      </c>
      <c r="E32" s="137">
        <v>0</v>
      </c>
      <c r="F32" s="18"/>
      <c r="G32" s="36"/>
      <c r="H32" s="36"/>
    </row>
    <row r="33" spans="1:8" ht="29.25" customHeight="1">
      <c r="A33" s="39" t="s">
        <v>400</v>
      </c>
      <c r="B33" s="40" t="s">
        <v>401</v>
      </c>
      <c r="C33" s="137">
        <f t="shared" si="0"/>
        <v>225.13632</v>
      </c>
      <c r="D33" s="137">
        <v>225.13632</v>
      </c>
      <c r="E33" s="137">
        <v>0</v>
      </c>
      <c r="F33" s="18"/>
      <c r="G33" s="36"/>
      <c r="H33" s="36"/>
    </row>
    <row r="34" spans="1:8" ht="29.25" customHeight="1">
      <c r="A34" s="39" t="s">
        <v>402</v>
      </c>
      <c r="B34" s="40" t="s">
        <v>403</v>
      </c>
      <c r="C34" s="137">
        <f t="shared" si="0"/>
        <v>112.56816</v>
      </c>
      <c r="D34" s="137">
        <v>112.56816</v>
      </c>
      <c r="E34" s="137">
        <v>0</v>
      </c>
      <c r="F34" s="18"/>
      <c r="G34" s="36"/>
      <c r="H34" s="36"/>
    </row>
    <row r="35" spans="1:8" ht="29.25" customHeight="1">
      <c r="A35" s="40" t="s">
        <v>404</v>
      </c>
      <c r="B35" s="40" t="s">
        <v>405</v>
      </c>
      <c r="C35" s="137">
        <f t="shared" si="0"/>
        <v>103.5</v>
      </c>
      <c r="D35" s="137">
        <v>103.5</v>
      </c>
      <c r="E35" s="137">
        <v>0</v>
      </c>
      <c r="F35" s="18"/>
      <c r="G35" s="36"/>
      <c r="H35" s="36"/>
    </row>
    <row r="36" spans="1:8" ht="29.25" customHeight="1">
      <c r="A36" s="40" t="s">
        <v>406</v>
      </c>
      <c r="B36" s="40" t="s">
        <v>407</v>
      </c>
      <c r="C36" s="137">
        <f t="shared" si="0"/>
        <v>4.008</v>
      </c>
      <c r="D36" s="137">
        <v>0</v>
      </c>
      <c r="E36" s="137">
        <v>4.008</v>
      </c>
      <c r="F36" s="18"/>
      <c r="G36" s="36"/>
      <c r="H36" s="36"/>
    </row>
    <row r="37" spans="1:8" ht="29.25" customHeight="1">
      <c r="A37" s="39" t="s">
        <v>408</v>
      </c>
      <c r="B37" s="40" t="s">
        <v>409</v>
      </c>
      <c r="C37" s="137">
        <f t="shared" si="0"/>
        <v>4.008</v>
      </c>
      <c r="D37" s="137">
        <v>0</v>
      </c>
      <c r="E37" s="137">
        <v>4.008</v>
      </c>
      <c r="F37" s="18"/>
      <c r="G37" s="36"/>
      <c r="H37" s="36"/>
    </row>
    <row r="38" spans="1:8" ht="29.25" customHeight="1">
      <c r="A38" s="39" t="s">
        <v>410</v>
      </c>
      <c r="B38" s="40" t="s">
        <v>411</v>
      </c>
      <c r="C38" s="137">
        <f t="shared" si="0"/>
        <v>0</v>
      </c>
      <c r="D38" s="137">
        <v>0</v>
      </c>
      <c r="E38" s="137">
        <v>0</v>
      </c>
      <c r="F38" s="18"/>
      <c r="G38" s="36"/>
      <c r="H38" s="36"/>
    </row>
    <row r="39" spans="1:8" ht="29.25" customHeight="1">
      <c r="A39" s="39" t="s">
        <v>412</v>
      </c>
      <c r="B39" s="40" t="s">
        <v>413</v>
      </c>
      <c r="C39" s="137">
        <f t="shared" si="0"/>
        <v>0</v>
      </c>
      <c r="D39" s="137">
        <v>0</v>
      </c>
      <c r="E39" s="137">
        <v>0</v>
      </c>
      <c r="F39" s="18"/>
      <c r="G39" s="36"/>
      <c r="H39" s="36"/>
    </row>
    <row r="40" spans="1:8" ht="29.25" customHeight="1">
      <c r="A40" s="39" t="s">
        <v>414</v>
      </c>
      <c r="B40" s="40" t="s">
        <v>415</v>
      </c>
      <c r="C40" s="137">
        <f t="shared" si="0"/>
        <v>0</v>
      </c>
      <c r="D40" s="137">
        <v>0</v>
      </c>
      <c r="E40" s="137">
        <v>0</v>
      </c>
      <c r="F40" s="18"/>
      <c r="G40" s="36"/>
      <c r="H40" s="36"/>
    </row>
    <row r="41" spans="1:8" ht="29.25" customHeight="1">
      <c r="A41" s="39" t="s">
        <v>416</v>
      </c>
      <c r="B41" s="40" t="s">
        <v>417</v>
      </c>
      <c r="C41" s="137">
        <f t="shared" si="0"/>
        <v>0</v>
      </c>
      <c r="D41" s="137">
        <v>0</v>
      </c>
      <c r="E41" s="137">
        <v>0</v>
      </c>
      <c r="F41" s="18"/>
      <c r="G41" s="36"/>
      <c r="H41" s="36"/>
    </row>
    <row r="42" spans="1:8" ht="29.25" customHeight="1">
      <c r="A42" s="38" t="s">
        <v>418</v>
      </c>
      <c r="B42" s="38" t="s">
        <v>331</v>
      </c>
      <c r="C42" s="137">
        <f t="shared" si="0"/>
        <v>174.930812</v>
      </c>
      <c r="D42" s="137">
        <f>(D43)</f>
        <v>174.930812</v>
      </c>
      <c r="E42" s="137">
        <v>0</v>
      </c>
      <c r="F42" s="18"/>
      <c r="G42" s="36"/>
      <c r="H42" s="36"/>
    </row>
    <row r="43" spans="1:8" ht="29.25" customHeight="1">
      <c r="A43" s="40" t="s">
        <v>419</v>
      </c>
      <c r="B43" s="40" t="s">
        <v>420</v>
      </c>
      <c r="C43" s="137">
        <f t="shared" si="0"/>
        <v>174.930812</v>
      </c>
      <c r="D43" s="137">
        <f>(SUM(D45:D47))</f>
        <v>174.930812</v>
      </c>
      <c r="E43" s="137">
        <v>0</v>
      </c>
      <c r="F43" s="18"/>
      <c r="G43" s="36"/>
      <c r="H43" s="36"/>
    </row>
    <row r="44" spans="1:8" ht="29.25" customHeight="1">
      <c r="A44" s="40" t="s">
        <v>421</v>
      </c>
      <c r="B44" s="40" t="s">
        <v>422</v>
      </c>
      <c r="C44" s="137">
        <f t="shared" si="0"/>
        <v>0</v>
      </c>
      <c r="D44" s="137">
        <v>0</v>
      </c>
      <c r="E44" s="137">
        <v>0</v>
      </c>
      <c r="F44" s="18"/>
      <c r="G44" s="36"/>
      <c r="H44" s="36"/>
    </row>
    <row r="45" spans="1:8" ht="29.25" customHeight="1">
      <c r="A45" s="40" t="s">
        <v>423</v>
      </c>
      <c r="B45" s="40" t="s">
        <v>424</v>
      </c>
      <c r="C45" s="137">
        <f t="shared" si="0"/>
        <v>139.210812</v>
      </c>
      <c r="D45" s="137">
        <v>139.210812</v>
      </c>
      <c r="E45" s="137">
        <v>0</v>
      </c>
      <c r="F45" s="18"/>
      <c r="G45" s="36"/>
      <c r="H45" s="36"/>
    </row>
    <row r="46" spans="1:8" ht="29.25" customHeight="1">
      <c r="A46" s="40" t="s">
        <v>425</v>
      </c>
      <c r="B46" s="40" t="s">
        <v>426</v>
      </c>
      <c r="C46" s="137">
        <f t="shared" si="0"/>
        <v>0</v>
      </c>
      <c r="D46" s="137">
        <v>0</v>
      </c>
      <c r="E46" s="137">
        <v>0</v>
      </c>
      <c r="F46" s="18"/>
      <c r="G46" s="36"/>
      <c r="H46" s="36"/>
    </row>
    <row r="47" spans="1:8" ht="29.25" customHeight="1">
      <c r="A47" s="39" t="s">
        <v>427</v>
      </c>
      <c r="B47" s="40" t="s">
        <v>428</v>
      </c>
      <c r="C47" s="137">
        <f t="shared" si="0"/>
        <v>35.72</v>
      </c>
      <c r="D47" s="137">
        <v>35.72</v>
      </c>
      <c r="E47" s="137">
        <v>0</v>
      </c>
      <c r="F47" s="18"/>
      <c r="G47" s="36"/>
      <c r="H47" s="36"/>
    </row>
    <row r="48" spans="1:8" ht="29.25" customHeight="1">
      <c r="A48" s="39" t="s">
        <v>429</v>
      </c>
      <c r="B48" s="40" t="s">
        <v>430</v>
      </c>
      <c r="C48" s="137">
        <f t="shared" si="0"/>
        <v>0</v>
      </c>
      <c r="D48" s="137">
        <v>0</v>
      </c>
      <c r="E48" s="137">
        <v>0</v>
      </c>
      <c r="F48" s="18"/>
      <c r="G48" s="36"/>
      <c r="H48" s="36"/>
    </row>
    <row r="49" spans="1:8" ht="29.25" customHeight="1">
      <c r="A49" s="39" t="s">
        <v>431</v>
      </c>
      <c r="B49" s="40" t="s">
        <v>432</v>
      </c>
      <c r="C49" s="137">
        <f t="shared" si="0"/>
        <v>0</v>
      </c>
      <c r="D49" s="137">
        <v>0</v>
      </c>
      <c r="E49" s="137">
        <v>0</v>
      </c>
      <c r="F49" s="18"/>
      <c r="G49" s="36"/>
      <c r="H49" s="36"/>
    </row>
    <row r="50" spans="1:8" ht="29.25" customHeight="1">
      <c r="A50" s="38" t="s">
        <v>433</v>
      </c>
      <c r="B50" s="38" t="s">
        <v>336</v>
      </c>
      <c r="C50" s="137">
        <f t="shared" si="0"/>
        <v>168.85224</v>
      </c>
      <c r="D50" s="137">
        <v>168.85224</v>
      </c>
      <c r="E50" s="137">
        <v>0</v>
      </c>
      <c r="F50" s="18"/>
      <c r="G50" s="36"/>
      <c r="H50" s="36"/>
    </row>
    <row r="51" spans="1:8" ht="29.25" customHeight="1">
      <c r="A51" s="40" t="s">
        <v>434</v>
      </c>
      <c r="B51" s="40" t="s">
        <v>435</v>
      </c>
      <c r="C51" s="137">
        <f t="shared" si="0"/>
        <v>168.85224</v>
      </c>
      <c r="D51" s="137">
        <v>168.85224</v>
      </c>
      <c r="E51" s="137">
        <v>0</v>
      </c>
      <c r="F51" s="18"/>
      <c r="G51" s="36"/>
      <c r="H51" s="36"/>
    </row>
    <row r="52" spans="1:8" ht="29.25" customHeight="1">
      <c r="A52" s="40" t="s">
        <v>436</v>
      </c>
      <c r="B52" s="40" t="s">
        <v>437</v>
      </c>
      <c r="C52" s="139">
        <f t="shared" si="0"/>
        <v>168.85224</v>
      </c>
      <c r="D52" s="139">
        <v>168.85224</v>
      </c>
      <c r="E52" s="139">
        <v>0</v>
      </c>
      <c r="F52" s="18"/>
      <c r="G52" s="36"/>
      <c r="H52" s="36"/>
    </row>
    <row r="53" spans="1:8" s="22" customFormat="1" ht="29.25" customHeight="1">
      <c r="A53" s="42" t="s">
        <v>582</v>
      </c>
      <c r="B53" s="43" t="s">
        <v>339</v>
      </c>
      <c r="C53" s="139">
        <f t="shared" si="0"/>
        <v>0</v>
      </c>
      <c r="D53" s="139">
        <v>0</v>
      </c>
      <c r="E53" s="139">
        <v>0</v>
      </c>
      <c r="F53" s="18"/>
      <c r="G53" s="36"/>
      <c r="H53" s="36"/>
    </row>
    <row r="54" spans="1:8" ht="29.25" customHeight="1">
      <c r="A54" s="44" t="s">
        <v>583</v>
      </c>
      <c r="B54" s="45" t="s">
        <v>584</v>
      </c>
      <c r="C54" s="139">
        <f t="shared" si="0"/>
        <v>0</v>
      </c>
      <c r="D54" s="139">
        <v>0</v>
      </c>
      <c r="E54" s="139">
        <v>0</v>
      </c>
      <c r="F54" s="18"/>
      <c r="G54" s="36"/>
      <c r="H54" s="36"/>
    </row>
    <row r="55" spans="1:8" ht="29.25" customHeight="1">
      <c r="A55" s="44" t="s">
        <v>585</v>
      </c>
      <c r="B55" s="45" t="s">
        <v>586</v>
      </c>
      <c r="C55" s="139">
        <f t="shared" si="0"/>
        <v>0</v>
      </c>
      <c r="D55" s="139">
        <v>0</v>
      </c>
      <c r="E55" s="139">
        <v>0</v>
      </c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