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468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<sst xmlns="http://schemas.openxmlformats.org/spreadsheetml/2006/main" count="1785" uniqueCount="697">
  <si>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</si>
  <si>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</si>
  <si>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</si>
  <si>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</si>
  <si>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</si>
  <si>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</si>
  <si>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</si>
  <si>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</si>
  <si>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</si>
  <si>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</si>
  <si>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</si>
  <si>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</si>
  <si>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</si>
  <si>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</si>
  <si>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</si>
  <si>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</si>
  <si>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</si>
  <si>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</si>
  <si>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</si>
  <si>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</si>
  <si>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</si>
  <si>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</si>
  <si>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</si>
  <si>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</si>
  <si>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</si>
  <si>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</si>
  <si>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</si>
  <si>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</si>
  <si>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</si>
  <si>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</si>
  <si>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</si>
  <si>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</si>
  <si>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</si>
  <si>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</si>
  <si>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</si>
  <si>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</si>
  <si>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</si>
  <si>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</si>
  <si>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</si>
  <si>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</si>
  <si>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</si>
  <si>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</si>
  <si>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</si>
  <si>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</si>
  <si>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</si>
  <si>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</si>
  <si>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</si>
  <si>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</si>
  <si>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</si>
  <si>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</si>
  <si>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</si>
  <si>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</si>
  <si>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</si>
  <si>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</si>
  <si>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</si>
  <si>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</si>
  <si>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</si>
  <si>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</si>
  <si>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</si>
  <si>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</si>
  <si>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</si>
  <si>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</si>
  <si>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</si>
  <si>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</si>
  <si>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</si>
  <si>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</si>
  <si>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</si>
  <si>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</si>
  <si>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</si>
  <si>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</si>
  <si>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</si>
  <si>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</si>
  <si>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</si>
  <si>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</si>
  <si>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</si>
  <si>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</si>
  <si>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</si>
  <si>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</si>
  <si>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</si>
  <si>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</si>
  <si>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</si>
  <si>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</si>
  <si>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</si>
  <si>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</si>
  <si>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</si>
  <si>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</si>
  <si>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</si>
  <si>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</si>
  <si>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</si>
  <si>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</si>
  <si>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</si>
  <si>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</si>
  <si>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</si>
  <si>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</si>
  <si>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</si>
  <si>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</si>
  <si>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</si>
  <si>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</si>
  <si>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</si>
  <si>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</si>
  <si>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</si>
  <si>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</si>
  <si>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</si>
  <si>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</si>
  <si>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</si>
  <si>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</si>
  <si>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</si>
  <si>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</si>
  <si>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</si>
  <si>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</si>
  <si>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</si>
  <si>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</si>
  <si>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</si>
  <si>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</si>
  <si>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</si>
  <si>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</si>
  <si>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</si>
  <si>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</si>
  <si>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</si>
  <si>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</si>
  <si>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</si>
  <si>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</si>
  <si>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</si>
  <si>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</si>
  <si>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</si>
  <si>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</si>
  <si>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</si>
  <si>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</si>
  <si>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</si>
  <si>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</si>
  <si>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</si>
  <si>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</si>
  <si>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</si>
  <si>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</si>
  <si>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</si>
  <si>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</si>
  <si>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</si>
  <si>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</si>
  <si>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</si>
  <si>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</si>
  <si>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</si>
  <si>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</si>
  <si>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</si>
  <si>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</si>
  <si>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</si>
  <si>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</si>
  <si>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</si>
  <si>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</si>
  <si>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</si>
  <si>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</si>
  <si>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</si>
  <si>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</si>
  <si>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</si>
  <si>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</si>
  <si>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</si>
  <si>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</si>
  <si>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</si>
  <si>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</si>
  <si>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</si>
  <si>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</si>
  <si>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</si>
  <si>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</si>
  <si>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</si>
  <si>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</si>
  <si>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</si>
  <si>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</si>
  <si>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</si>
  <si>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</si>
  <si>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</si>
  <si>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</si>
  <si>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</si>
  <si>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</si>
  <si>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</si>
  <si>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</si>
  <si>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</si>
  <si>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</si>
  <si>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</si>
  <si>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</si>
  <si>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</si>
  <si>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</si>
  <si>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</si>
  <si>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</si>
  <si>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</si>
  <si>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</si>
  <si>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</si>
  <si>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</si>
  <si>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</si>
  <si>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</si>
  <si>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</si>
  <si>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</si>
  <si>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</si>
  <si>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</si>
  <si>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</si>
  <si>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</si>
  <si>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</si>
  <si>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</si>
  <si>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</si>
  <si>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</si>
  <si>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</si>
  <si>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</si>
  <si>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</si>
  <si>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</si>
  <si>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</si>
  <si>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</si>
  <si>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</si>
  <si>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</si>
  <si>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</si>
  <si>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</si>
  <si>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</si>
  <si>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</si>
  <si>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</si>
  <si>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</si>
  <si>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</si>
  <si>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</si>
  <si>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</si>
  <si>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</si>
  <si>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</si>
  <si>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</si>
  <si>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</si>
  <si>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</si>
  <si>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</si>
  <si>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</si>
  <si>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</si>
  <si>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</si>
  <si>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</si>
  <si>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</si>
  <si>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</si>
  <si>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</si>
  <si>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</si>
  <si>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</si>
  <si>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</si>
  <si>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</si>
  <si>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</si>
  <si>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</si>
  <si>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</si>
  <si>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</si>
  <si>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</si>
  <si>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</si>
  <si>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</si>
  <si>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</si>
  <si>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</si>
  <si>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</si>
  <si>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</si>
  <si>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</si>
  <si>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</si>
  <si>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</si>
  <si>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</si>
  <si>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</si>
  <si>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</si>
  <si>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</si>
  <si>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</si>
  <si>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</si>
  <si>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</si>
  <si>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</si>
  <si>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</si>
  <si>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</si>
  <si>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</si>
  <si>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</si>
  <si>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</si>
  <si>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</si>
  <si>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</si>
  <si>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</si>
  <si>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</si>
  <si>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</si>
  <si>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</si>
  <si>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</si>
  <si>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</si>
  <si>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</si>
  <si>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</si>
  <si>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</si>
  <si>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</si>
  <si>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</si>
  <si>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</si>
  <si>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</si>
  <si>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</si>
  <si>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</si>
  <si>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</si>
  <si>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</si>
  <si>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</si>
  <si>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</si>
  <si>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</si>
  <si>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</si>
  <si>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</si>
  <si>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</si>
  <si>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</si>
  <si>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</si>
  <si>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</si>
  <si>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</si>
  <si>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</si>
  <si>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</si>
  <si>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</si>
  <si>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</si>
  <si>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</si>
  <si>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</si>
  <si>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</si>
  <si>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</si>
  <si>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</si>
  <si>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</si>
  <si>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</si>
  <si>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</si>
  <si>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</si>
  <si>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</si>
  <si>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</si>
  <si>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</si>
  <si>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</si>
  <si>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</si>
  <si>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</si>
  <si>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</si>
  <si>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</si>
  <si>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</si>
  <si>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</si>
  <si>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</si>
  <si>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重庆市綦江区万兴小学财政拨款收支总表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</si>
  <si>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</si>
  <si>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</si>
  <si>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</si>
  <si>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</si>
  <si>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</si>
  <si>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</si>
  <si>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</si>
  <si>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</si>
  <si>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</si>
  <si>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</si>
  <si>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</si>
  <si>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</si>
  <si>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</si>
  <si>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</si>
  <si>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</si>
  <si>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</si>
  <si>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</si>
  <si>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</si>
  <si>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</si>
  <si>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</si>
  <si>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</si>
  <si>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</si>
  <si>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</si>
  <si>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</si>
  <si>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</si>
  <si>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</si>
  <si>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</si>
  <si>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</si>
  <si>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</si>
  <si>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</si>
  <si>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</si>
  <si>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</si>
  <si>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重庆市綦江区万兴小学一般公共预算财政拨款支出预算表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</si>
  <si>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</si>
  <si>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</si>
  <si>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</si>
  <si>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</si>
  <si>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</si>
  <si>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</si>
  <si>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</si>
  <si>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</si>
  <si>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</si>
  <si>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</si>
  <si>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</si>
  <si>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</si>
  <si>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</si>
  <si>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</si>
  <si>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</si>
  <si>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</si>
  <si>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</si>
  <si>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</si>
  <si>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</si>
  <si>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</si>
  <si>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</si>
  <si>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</si>
  <si>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</si>
  <si>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</si>
  <si>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</si>
  <si>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</si>
  <si>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</si>
  <si>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</si>
  <si>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</si>
  <si>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</si>
  <si>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</si>
  <si>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</si>
  <si>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</si>
  <si>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</si>
  <si>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</si>
  <si>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</si>
  <si>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</si>
  <si>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</si>
  <si>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</si>
  <si>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</si>
  <si>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</si>
  <si>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</si>
  <si>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</si>
  <si>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</si>
  <si>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</si>
  <si>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</si>
  <si>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</si>
  <si>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</si>
  <si>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</si>
  <si>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</si>
  <si>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</si>
  <si>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</si>
  <si>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</si>
  <si>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</si>
  <si>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</si>
  <si>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</si>
  <si>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</si>
  <si>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</si>
  <si>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</si>
  <si>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</si>
  <si>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</si>
  <si>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</si>
  <si>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</si>
  <si>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</si>
  <si>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</si>
  <si>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</si>
  <si>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</si>
  <si>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</si>
  <si>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</si>
  <si>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</si>
  <si>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</si>
  <si>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</si>
  <si>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</si>
  <si>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</si>
  <si>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</si>
  <si>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</si>
  <si>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</si>
  <si>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</si>
  <si>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</si>
  <si>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</si>
  <si>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</si>
  <si>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</si>
  <si>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</si>
  <si>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</si>
  <si>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</si>
  <si>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</si>
  <si>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</si>
  <si>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</si>
  <si>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</si>
  <si>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</si>
  <si>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</si>
  <si>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</si>
  <si>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</si>
  <si>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</si>
  <si>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</si>
  <si>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</si>
  <si>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重庆市綦江区万兴小学一般公共预算财政拨款基本支出预算表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</si>
  <si>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</si>
  <si>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</si>
  <si>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</si>
  <si>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</si>
  <si>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</si>
  <si>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</si>
  <si>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</si>
  <si>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</si>
  <si>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</si>
  <si>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</si>
  <si>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</si>
  <si>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</si>
  <si>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</si>
  <si>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</si>
  <si>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</si>
  <si>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</si>
  <si>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</si>
  <si>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</si>
  <si>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</si>
  <si>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</si>
  <si>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</si>
  <si>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</si>
  <si>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</si>
  <si>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</si>
  <si>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</si>
  <si>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</si>
  <si>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</si>
  <si>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</si>
  <si>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</si>
  <si>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</si>
  <si>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</si>
  <si>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</si>
  <si>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</si>
  <si>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</si>
  <si>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</si>
  <si>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</si>
  <si>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</si>
  <si>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</si>
  <si>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</si>
  <si>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</si>
  <si>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</si>
  <si>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</si>
  <si>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</si>
  <si>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</si>
  <si>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</si>
  <si>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</si>
  <si>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</si>
  <si>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</si>
  <si>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</si>
  <si>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</si>
  <si>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</si>
  <si>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</si>
  <si>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</si>
  <si>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</si>
  <si>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</si>
  <si>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</si>
  <si>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</si>
  <si>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</si>
  <si>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</si>
  <si>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</si>
  <si>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</si>
  <si>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</si>
  <si>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</si>
  <si>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</si>
  <si>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</si>
  <si>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</si>
  <si>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</si>
  <si>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</si>
  <si>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</si>
  <si>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</si>
  <si>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</si>
  <si>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</si>
  <si>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</si>
  <si>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</si>
  <si>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</si>
  <si>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</si>
  <si>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</si>
  <si>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</si>
  <si>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</si>
  <si>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</si>
  <si>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</si>
  <si>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</si>
  <si>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</si>
  <si>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</si>
  <si>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</si>
  <si>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</si>
  <si>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</si>
  <si>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</si>
  <si>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</si>
  <si>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</si>
  <si>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</si>
  <si>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</si>
  <si>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</si>
  <si>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</si>
  <si>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</si>
  <si>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</si>
  <si>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</si>
  <si>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</si>
  <si>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</si>
  <si>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</si>
  <si>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</si>
  <si>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</si>
  <si>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</si>
  <si>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</si>
  <si>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</si>
  <si>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</si>
  <si>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</si>
  <si>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</si>
  <si>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</si>
  <si>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</si>
  <si>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</si>
  <si>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</si>
  <si>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</si>
  <si>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</si>
  <si>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</si>
  <si>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重庆市綦江区万兴小学一般公共预算“三公”经费支出表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</si>
  <si>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</si>
  <si>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</si>
  <si>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</si>
  <si>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</si>
  <si>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</si>
  <si>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</si>
  <si>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</si>
  <si>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重庆市綦江区万兴小学政府性基金预算支出表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</si>
  <si>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</si>
  <si>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</si>
  <si>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</si>
  <si>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重庆市綦江区万兴小学收支总表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</si>
  <si>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</si>
  <si>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</si>
  <si>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</si>
  <si>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</si>
  <si>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</si>
  <si>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</si>
  <si>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</si>
  <si>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</si>
  <si>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</si>
  <si>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</si>
  <si>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</si>
  <si>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</si>
  <si>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</si>
  <si>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重庆市綦江区万兴小学收入总表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</si>
  <si>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</si>
  <si>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</si>
  <si>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</si>
  <si>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</si>
  <si>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</si>
  <si>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</si>
  <si>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</si>
  <si>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</si>
  <si>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</si>
  <si>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</si>
  <si>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重庆市綦江区万兴小学支出总表</t>
  </si>
  <si>
    <t>上缴上级支出</t>
  </si>
  <si>
    <t>事业单位经营支出</t>
  </si>
  <si>
    <t>对下级单位补助支出</t>
  </si>
  <si>
    <t>附件3-9</t>
  </si>
  <si>
    <t>重庆市綦江区万兴小学政府采购预算明细表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</si>
  <si>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</si>
  <si>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</si>
  <si>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</si>
  <si>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</si>
  <si>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</si>
  <si>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</si>
  <si>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</si>
  <si>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</si>
  <si>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204190-重庆市綦江区万兴小学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</si>
  <si>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</si>
  <si>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</si>
  <si>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</si>
  <si>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</si>
  <si>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</si>
  <si>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</si>
  <si>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</si>
  <si>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</si>
  <si>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</si>
  <si>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学校将深入贯彻落实党的十九届五中全会精神和全国、全市、全区教育大会精神，着力提升党建工作见实效，抓实抓牢疫情防控常态化工作，着力加快教育现代化，全力办好新时代三会人民满意的教育。
    一是加快推进义务教育优质均衡，在有限的生均公用经费前提下，打紧开支，不断提高师资水平和改善学校办学条件。
    二是落实立德树人根本任务，加强学生体育锻炼和艺术培养，不断增强学生体质和素养，做好家庭经济困难学生资助工作，从制度上确保不让一个学生因家庭经济困难而失学。
    三是维护学校安全稳定，完善学校安全及卫生防范设备设施，配齐专职安保人员，持续抓实抓牢疫情防控常态化工作。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</si>
  <si>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</si>
  <si>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</si>
  <si>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</si>
  <si>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</si>
  <si>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</si>
  <si>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</si>
  <si>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</si>
  <si>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</si>
  <si>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</si>
  <si>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</si>
  <si>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义务教育小学入学率</t>
  </si>
  <si>
    <t>≥</t>
  </si>
  <si>
    <t>%</t>
  </si>
  <si>
    <t>13</t>
  </si>
  <si>
    <t>职工社会保障覆盖率</t>
  </si>
  <si>
    <t>9</t>
  </si>
  <si>
    <t>义务教育小学巩固率</t>
  </si>
  <si>
    <t>质量指标</t>
  </si>
  <si>
    <t>遗属补助覆盖率</t>
  </si>
  <si>
    <t>＝</t>
  </si>
  <si>
    <t>100</t>
  </si>
  <si>
    <t>15</t>
  </si>
  <si>
    <t>履职效能</t>
  </si>
  <si>
    <t>遗属补助满意率</t>
  </si>
  <si>
    <t>14</t>
  </si>
  <si>
    <t>贫困学生资助覆盖率</t>
  </si>
  <si>
    <t>社会效应</t>
  </si>
  <si>
    <t>社会效益</t>
  </si>
  <si>
    <t>社会满意率</t>
  </si>
  <si>
    <t>家长满意率</t>
  </si>
  <si>
    <t>11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</si>
  <si>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</si>
  <si>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</si>
  <si>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</si>
  <si>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</si>
  <si>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</si>
  <si>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</si>
  <si>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</si>
  <si>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</si>
  <si>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</si>
  <si>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</si>
  <si>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</si>
  <si>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</si>
  <si>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</si>
  <si>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</si>
  <si>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</si>
  <si>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为学校4名遗属、长赡人员提供生活补助</t>
  </si>
  <si>
    <t>项目当年绩效目标</t>
  </si>
  <si>
    <t>万兴小学遗属、长赡人员4人，全年提供3.7392万元以保证遗属人员的基本生活得到保障，解决困难群众面临的生存风险，有利于维护安定团结，实现社会的稳定和谐发展。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</si>
  <si>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</si>
  <si>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</si>
  <si>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</si>
  <si>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</si>
  <si>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</si>
  <si>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</si>
  <si>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</si>
  <si>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</si>
  <si>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10</t>
  </si>
  <si>
    <t>遗属补助人数</t>
  </si>
  <si>
    <t>人</t>
  </si>
  <si>
    <t>时效指标</t>
  </si>
  <si>
    <t xml:space="preserve"> 遗属补助资金按时到位率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</si>
  <si>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</si>
  <si>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</si>
  <si>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</si>
  <si>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</si>
  <si>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</si>
  <si>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</si>
  <si>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</si>
  <si>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</si>
  <si>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</si>
  <si>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</si>
  <si>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</si>
  <si>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遗属补助对象投诉率</t>
  </si>
  <si>
    <t>0</t>
  </si>
  <si>
    <t>≤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</si>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</sst>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8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176" fontId="7" fillId="0" borderId="12" xfId="40" applyNumberFormat="1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7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7" fillId="0" borderId="0" xfId="42" applyFont="1">
      <alignment/>
      <protection/>
    </xf>
    <xf numFmtId="0" fontId="17" fillId="0" borderId="0" xfId="42" applyFont="1" applyFill="1">
      <alignment/>
      <protection/>
    </xf>
    <xf numFmtId="0" fontId="17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2" xfId="42" applyFont="1" applyBorder="1" applyAlignment="1">
      <alignment vertical="center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0" fontId="19" fillId="0" borderId="12" xfId="42" applyBorder="1">
      <alignment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2" xfId="42" applyFont="1" applyBorder="1" applyAlignment="1">
      <alignment vertical="center"/>
      <protection/>
    </xf>
    <xf numFmtId="49" fontId="16" fillId="0" borderId="15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0" fontId="18" fillId="0" borderId="12" xfId="42" applyFont="1" applyFill="1" applyBorder="1">
      <alignment/>
      <protection/>
    </xf>
    <xf numFmtId="0" fontId="18" fillId="0" borderId="12" xfId="42" applyFont="1" applyBorder="1">
      <alignment/>
      <protection/>
    </xf>
    <xf numFmtId="49" fontId="17" fillId="0" borderId="15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 wrapText="1"/>
      <protection/>
    </xf>
    <xf numFmtId="0" fontId="19" fillId="0" borderId="12" xfId="42" applyFill="1" applyBorder="1">
      <alignment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4" fontId="17" fillId="0" borderId="12" xfId="42" applyNumberFormat="1" applyFont="1" applyFill="1" applyBorder="1" applyAlignment="1" applyProtection="1">
      <alignment horizontal="center" vertical="center" wrapText="1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4" fontId="17" fillId="0" borderId="17" xfId="42" applyNumberFormat="1" applyFont="1" applyFill="1" applyBorder="1" applyAlignment="1" applyProtection="1">
      <alignment horizontal="right" vertical="center" wrapText="1"/>
      <protection/>
    </xf>
    <xf numFmtId="4" fontId="17" fillId="0" borderId="15" xfId="42" applyNumberFormat="1" applyFont="1" applyFill="1" applyBorder="1" applyAlignment="1" applyProtection="1">
      <alignment horizontal="right" vertical="center" wrapText="1"/>
      <protection/>
    </xf>
    <xf numFmtId="0" fontId="22" fillId="0" borderId="0" xfId="42" applyFont="1" applyFill="1" applyAlignment="1">
      <alignment horizontal="right"/>
      <protection/>
    </xf>
    <xf numFmtId="0" fontId="17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7" fillId="0" borderId="0" xfId="42" applyFont="1" applyFill="1" applyAlignment="1">
      <alignment horizontal="center" vertical="center"/>
      <protection/>
    </xf>
    <xf numFmtId="0" fontId="17" fillId="0" borderId="0" xfId="42" applyFont="1" applyFill="1" applyAlignment="1">
      <alignment vertical="center"/>
      <protection/>
    </xf>
    <xf numFmtId="4" fontId="17" fillId="0" borderId="18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Font="1" applyBorder="1" applyAlignment="1">
      <alignment vertical="center" wrapText="1"/>
      <protection/>
    </xf>
    <xf numFmtId="4" fontId="17" fillId="0" borderId="19" xfId="42" applyNumberFormat="1" applyFont="1" applyBorder="1" applyAlignment="1">
      <alignment horizontal="center" vertical="center" wrapText="1"/>
      <protection/>
    </xf>
    <xf numFmtId="0" fontId="17" fillId="0" borderId="15" xfId="42" applyFont="1" applyBorder="1" applyAlignment="1">
      <alignment vertical="center"/>
      <protection/>
    </xf>
    <xf numFmtId="0" fontId="17" fillId="0" borderId="20" xfId="42" applyFont="1" applyBorder="1" applyAlignment="1">
      <alignment vertical="center" wrapText="1"/>
      <protection/>
    </xf>
    <xf numFmtId="4" fontId="17" fillId="0" borderId="20" xfId="42" applyNumberFormat="1" applyFont="1" applyBorder="1" applyAlignment="1">
      <alignment horizontal="center" vertical="center" wrapText="1"/>
      <protection/>
    </xf>
    <xf numFmtId="0" fontId="17" fillId="0" borderId="15" xfId="42" applyFont="1" applyBorder="1" applyAlignment="1">
      <alignment horizontal="left" vertical="center"/>
      <protection/>
    </xf>
    <xf numFmtId="4" fontId="17" fillId="0" borderId="12" xfId="41" applyNumberFormat="1" applyFont="1" applyFill="1" applyBorder="1" applyAlignment="1">
      <alignment horizontal="center" vertical="center" wrapText="1"/>
      <protection/>
    </xf>
    <xf numFmtId="0" fontId="17" fillId="0" borderId="15" xfId="42" applyFont="1" applyFill="1" applyBorder="1" applyAlignment="1">
      <alignment vertical="center"/>
      <protection/>
    </xf>
    <xf numFmtId="4" fontId="17" fillId="0" borderId="13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Font="1" applyFill="1" applyBorder="1" applyAlignment="1">
      <alignment vertical="center" wrapText="1"/>
      <protection/>
    </xf>
    <xf numFmtId="4" fontId="17" fillId="0" borderId="14" xfId="42" applyNumberFormat="1" applyFont="1" applyFill="1" applyBorder="1" applyAlignment="1" applyProtection="1">
      <alignment horizontal="center" vertical="center" wrapText="1"/>
      <protection/>
    </xf>
    <xf numFmtId="4" fontId="17" fillId="0" borderId="12" xfId="42" applyNumberFormat="1" applyFont="1" applyFill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vertical="center"/>
      <protection/>
    </xf>
    <xf numFmtId="0" fontId="17" fillId="0" borderId="12" xfId="42" applyFont="1" applyBorder="1">
      <alignment/>
      <protection/>
    </xf>
    <xf numFmtId="0" fontId="17" fillId="0" borderId="12" xfId="42" applyFont="1" applyFill="1" applyBorder="1" applyAlignment="1">
      <alignment vertical="center" wrapText="1"/>
      <protection/>
    </xf>
    <xf numFmtId="4" fontId="17" fillId="0" borderId="12" xfId="42" applyNumberFormat="1" applyFont="1" applyBorder="1" applyAlignment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3" xfId="42" applyNumberFormat="1" applyFont="1" applyFill="1" applyBorder="1" applyAlignment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/>
      <protection/>
    </xf>
    <xf numFmtId="4" fontId="17" fillId="0" borderId="14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8" xfId="42" applyNumberFormat="1" applyFont="1" applyFill="1" applyBorder="1" applyAlignment="1" applyProtection="1">
      <alignment horizontal="center" vertical="center"/>
      <protection/>
    </xf>
    <xf numFmtId="49" fontId="17" fillId="0" borderId="15" xfId="42" applyNumberFormat="1" applyFont="1" applyFill="1" applyBorder="1" applyAlignment="1" applyProtection="1">
      <alignment horizontal="left" vertical="center"/>
      <protection/>
    </xf>
    <xf numFmtId="177" fontId="17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6" fillId="0" borderId="18" xfId="42" applyNumberFormat="1" applyFont="1" applyFill="1" applyBorder="1" applyAlignment="1" applyProtection="1">
      <alignment horizontal="center" vertical="center" wrapText="1"/>
      <protection/>
    </xf>
    <xf numFmtId="4" fontId="17" fillId="0" borderId="12" xfId="42" applyNumberFormat="1" applyFont="1" applyFill="1" applyBorder="1" applyAlignment="1" applyProtection="1">
      <alignment/>
      <protection/>
    </xf>
    <xf numFmtId="4" fontId="17" fillId="0" borderId="15" xfId="42" applyNumberFormat="1" applyFont="1" applyFill="1" applyBorder="1" applyAlignment="1" applyProtection="1">
      <alignment/>
      <protection/>
    </xf>
    <xf numFmtId="4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7" fillId="0" borderId="20" xfId="42" applyNumberFormat="1" applyFont="1" applyFill="1" applyBorder="1" applyAlignment="1" applyProtection="1">
      <alignment horizontal="center" vertical="center" wrapText="1"/>
      <protection/>
    </xf>
    <xf numFmtId="4" fontId="17" fillId="0" borderId="17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7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0" fontId="18" fillId="0" borderId="0" xfId="42" applyFont="1" applyFill="1">
      <alignment/>
      <protection/>
    </xf>
    <xf numFmtId="0" fontId="17" fillId="0" borderId="0" xfId="42" applyNumberFormat="1" applyFont="1" applyFill="1" applyAlignment="1" applyProtection="1">
      <alignment horizontal="right"/>
      <protection/>
    </xf>
    <xf numFmtId="4" fontId="16" fillId="0" borderId="12" xfId="41" applyNumberFormat="1" applyFont="1" applyFill="1" applyBorder="1" applyAlignment="1">
      <alignment horizontal="right" vertical="center" wrapText="1"/>
      <protection/>
    </xf>
    <xf numFmtId="4" fontId="17" fillId="0" borderId="12" xfId="41" applyNumberFormat="1" applyFont="1" applyFill="1" applyBorder="1" applyAlignment="1">
      <alignment horizontal="right" vertical="center" wrapText="1"/>
      <protection/>
    </xf>
    <xf numFmtId="0" fontId="23" fillId="0" borderId="0" xfId="41" applyFont="1" applyFill="1">
      <alignment/>
      <protection/>
    </xf>
    <xf numFmtId="0" fontId="19" fillId="0" borderId="0" xfId="41" applyFill="1" applyAlignment="1">
      <alignment wrapText="1"/>
      <protection/>
    </xf>
    <xf numFmtId="0" fontId="19" fillId="0" borderId="0" xfId="41" applyFill="1" applyAlignment="1">
      <alignment horizontal="center" wrapText="1"/>
      <protection/>
    </xf>
    <xf numFmtId="0" fontId="19" fillId="0" borderId="0" xfId="41" applyFill="1" applyAlignment="1">
      <alignment horizontal="left" wrapText="1"/>
      <protection/>
    </xf>
    <xf numFmtId="0" fontId="19" fillId="0" borderId="0" xfId="41" applyFill="1">
      <alignment/>
      <protection/>
    </xf>
    <xf numFmtId="0" fontId="23" fillId="0" borderId="0" xfId="41" applyFont="1" applyFill="1" applyAlignment="1">
      <alignment horizontal="center" wrapText="1"/>
      <protection/>
    </xf>
    <xf numFmtId="0" fontId="23" fillId="0" borderId="0" xfId="41" applyFont="1" applyFill="1" applyAlignment="1">
      <alignment horizontal="left" wrapText="1"/>
      <protection/>
    </xf>
    <xf numFmtId="0" fontId="23" fillId="0" borderId="0" xfId="41" applyFont="1" applyFill="1" applyAlignment="1">
      <alignment wrapText="1"/>
      <protection/>
    </xf>
    <xf numFmtId="0" fontId="17" fillId="0" borderId="0" xfId="41" applyFont="1" applyFill="1" applyAlignment="1">
      <alignment wrapText="1"/>
      <protection/>
    </xf>
    <xf numFmtId="0" fontId="17" fillId="0" borderId="0" xfId="41" applyFont="1" applyFill="1" applyAlignment="1">
      <alignment horizontal="center" wrapText="1"/>
      <protection/>
    </xf>
    <xf numFmtId="0" fontId="17" fillId="0" borderId="0" xfId="41" applyFont="1" applyFill="1" applyAlignment="1">
      <alignment horizontal="left" wrapText="1"/>
      <protection/>
    </xf>
    <xf numFmtId="0" fontId="17" fillId="0" borderId="0" xfId="41" applyNumberFormat="1" applyFont="1" applyFill="1" applyAlignment="1" applyProtection="1">
      <alignment horizontal="right"/>
      <protection/>
    </xf>
    <xf numFmtId="0" fontId="16" fillId="0" borderId="14" xfId="41" applyNumberFormat="1" applyFont="1" applyFill="1" applyBorder="1" applyAlignment="1" applyProtection="1">
      <alignment horizontal="center" vertical="center" wrapText="1"/>
      <protection/>
    </xf>
    <xf numFmtId="0" fontId="17" fillId="0" borderId="14" xfId="41" applyFont="1" applyFill="1" applyBorder="1" applyAlignment="1">
      <alignment horizontal="center" vertical="center"/>
      <protection/>
    </xf>
    <xf numFmtId="4" fontId="17" fillId="0" borderId="13" xfId="41" applyNumberFormat="1" applyFont="1" applyFill="1" applyBorder="1" applyAlignment="1" applyProtection="1">
      <alignment horizontal="center" vertical="center" wrapText="1"/>
      <protection/>
    </xf>
    <xf numFmtId="4" fontId="17" fillId="0" borderId="14" xfId="41" applyNumberFormat="1" applyFont="1" applyFill="1" applyBorder="1" applyAlignment="1">
      <alignment horizontal="left" vertical="center"/>
      <protection/>
    </xf>
    <xf numFmtId="4" fontId="17" fillId="0" borderId="14" xfId="41" applyNumberFormat="1" applyFont="1" applyFill="1" applyBorder="1" applyAlignment="1">
      <alignment horizontal="center" vertical="center"/>
      <protection/>
    </xf>
    <xf numFmtId="4" fontId="17" fillId="0" borderId="14" xfId="41" applyNumberFormat="1" applyFont="1" applyFill="1" applyBorder="1" applyAlignment="1">
      <alignment horizontal="right" vertical="center"/>
      <protection/>
    </xf>
    <xf numFmtId="0" fontId="17" fillId="0" borderId="15" xfId="41" applyFont="1" applyFill="1" applyBorder="1" applyAlignment="1">
      <alignment horizontal="left" vertical="center"/>
      <protection/>
    </xf>
    <xf numFmtId="4" fontId="17" fillId="0" borderId="20" xfId="41" applyNumberFormat="1" applyFont="1" applyFill="1" applyBorder="1" applyAlignment="1">
      <alignment horizontal="left" vertical="center" wrapText="1"/>
      <protection/>
    </xf>
    <xf numFmtId="4" fontId="17" fillId="0" borderId="12" xfId="41" applyNumberFormat="1" applyFont="1" applyFill="1" applyBorder="1" applyAlignment="1" applyProtection="1">
      <alignment horizontal="center" vertical="center" wrapText="1"/>
      <protection/>
    </xf>
    <xf numFmtId="4" fontId="17" fillId="0" borderId="14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1" applyFont="1" applyFill="1" applyBorder="1" applyAlignment="1">
      <alignment horizontal="center" vertical="center"/>
      <protection/>
    </xf>
    <xf numFmtId="4" fontId="17" fillId="0" borderId="18" xfId="41" applyNumberFormat="1" applyFont="1" applyFill="1" applyBorder="1" applyAlignment="1">
      <alignment horizontal="center" vertical="center" wrapText="1"/>
      <protection/>
    </xf>
    <xf numFmtId="4" fontId="17" fillId="0" borderId="12" xfId="41" applyNumberFormat="1" applyFont="1" applyFill="1" applyBorder="1" applyAlignment="1">
      <alignment horizontal="left" vertical="center" wrapText="1"/>
      <protection/>
    </xf>
    <xf numFmtId="4" fontId="17" fillId="0" borderId="12" xfId="41" applyNumberFormat="1" applyFont="1" applyFill="1" applyBorder="1" applyAlignment="1">
      <alignment horizontal="center" vertical="center"/>
      <protection/>
    </xf>
    <xf numFmtId="4" fontId="17" fillId="0" borderId="12" xfId="41" applyNumberFormat="1" applyFont="1" applyFill="1" applyBorder="1" applyAlignment="1">
      <alignment horizontal="left" vertical="center"/>
      <protection/>
    </xf>
    <xf numFmtId="4" fontId="17" fillId="0" borderId="12" xfId="41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Fill="1" applyBorder="1" applyAlignment="1">
      <alignment horizontal="right" vertical="center"/>
      <protection/>
    </xf>
    <xf numFmtId="0" fontId="19" fillId="0" borderId="16" xfId="41" applyFill="1" applyBorder="1" applyAlignment="1">
      <alignment wrapText="1"/>
      <protection/>
    </xf>
    <xf numFmtId="0" fontId="19" fillId="0" borderId="16" xfId="41" applyFill="1" applyBorder="1" applyAlignment="1">
      <alignment horizontal="center" wrapText="1"/>
      <protection/>
    </xf>
    <xf numFmtId="0" fontId="19" fillId="0" borderId="16" xfId="4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0" borderId="14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9" fillId="4" borderId="14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4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7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1" hidden="1" customWidth="1"/>
    <col min="2" max="2" width="15.375" style="171" customWidth="1"/>
    <col min="3" max="3" width="59.75390625" style="0" customWidth="1"/>
    <col min="4" max="4" width="13.00390625" style="171" customWidth="1"/>
    <col min="5" max="5" width="101.50390625" style="0" customWidth="1"/>
    <col min="6" max="6" width="29.25390625" style="0" customWidth="1"/>
    <col min="7" max="7" width="30.75390625" style="171" customWidth="1"/>
    <col min="8" max="8" width="28.50390625" style="171" customWidth="1"/>
    <col min="9" max="9" width="72.875" style="0" customWidth="1"/>
  </cols>
  <sheetData>
    <row r="2" spans="1:9" ht="24.7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</row>
    <row r="4" spans="1:9" ht="21.75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spans="1:9" ht="21.75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spans="1:9" ht="21.75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spans="1:9" ht="21.75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spans="1:9" ht="21.75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spans="1:9" ht="21.75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spans="1:9" ht="21.75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spans="1:9" ht="21.75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spans="1:9" ht="21.75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spans="1:9" ht="21.75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spans="1:9" ht="21.75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spans="1:9" ht="21.75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spans="1:9" ht="21.75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spans="1:9" ht="21.75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spans="1:9" ht="21.75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spans="1:9" ht="21.75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spans="1:9" ht="21.75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spans="1:9" ht="21.75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spans="1:9" ht="21.75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spans="1:9" ht="21.75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spans="1:9" ht="21.75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spans="1:9" ht="21.75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spans="1:9" ht="21.75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spans="1:9" ht="21.75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spans="1:9" ht="21.75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spans="1:9" ht="21.75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spans="1:9" ht="21.75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spans="1:9" ht="21.75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spans="1:9" ht="21.75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spans="1:9" ht="21.75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spans="1:9" ht="21.75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spans="1:9" ht="21.75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spans="1:9" ht="21.75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spans="1:9" ht="21.75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spans="1:9" ht="21.75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spans="1:9" ht="21.75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spans="1:9" ht="21.75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spans="1:9" ht="21.75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spans="1:9" ht="21.75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spans="1:9" ht="21.75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spans="1:9" ht="21.75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spans="1:9" ht="21.75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spans="1:9" ht="21.75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spans="1:9" ht="21.75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spans="1:9" ht="21.75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spans="1:9" ht="21.75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spans="1:9" ht="21.75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spans="1:9" ht="21.75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spans="1:9" ht="21.75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spans="1:9" ht="21.75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spans="1:9" ht="21.75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spans="1:9" ht="21.75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spans="1:9" ht="21.75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spans="1:9" ht="21.75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spans="1:9" ht="21.75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spans="1:9" ht="21.75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spans="1:9" ht="21.75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spans="1:9" ht="21.75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spans="1:9" ht="21.75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spans="1:9" ht="21.75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spans="1:9" ht="21.75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spans="1:9" ht="21.75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spans="1:9" ht="21.75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spans="1:9" ht="21.75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spans="1:9" ht="21.75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spans="1:9" ht="21.75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spans="1:9" ht="21.75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spans="1:9" ht="21.75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spans="1:9" ht="21.75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spans="1:9" ht="21.75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spans="1:9" ht="21.75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spans="1:9" ht="21.75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spans="1:9" ht="21.75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spans="1:9" ht="21.75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spans="1:9" ht="21.75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spans="1:9" ht="21.75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spans="1:9" ht="21.75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spans="1:9" ht="21.75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spans="1:9" ht="21.75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spans="1:9" ht="21.75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spans="1:9" ht="21.75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spans="1:9" ht="21.75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spans="1:9" ht="21.75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spans="1:9" ht="21.75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spans="1:9" ht="21.75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spans="1:9" ht="21.75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spans="1:9" ht="21.75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spans="1:9" ht="21.75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spans="1:9" ht="21.75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spans="1:9" ht="21.75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spans="1:9" ht="21.75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spans="1:9" ht="21.75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spans="1:9" ht="21.75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spans="1:9" ht="21.75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spans="1:9" ht="21.75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spans="1:9" ht="21.75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spans="1:9" ht="21.75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spans="1:9" ht="21.75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spans="1:9" ht="21.75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spans="1:9" ht="21.75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spans="1:9" ht="21.75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spans="1:9" ht="21.75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spans="1:9" ht="21.75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spans="1:9" ht="21.75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spans="1:9" ht="21.75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spans="1:9" ht="21.75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spans="1:9" ht="21.75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spans="1:9" ht="21.75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spans="1:9" ht="21.75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spans="1:9" ht="21.75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spans="1:9" ht="21.75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spans="1:9" ht="21.75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spans="1:9" ht="21.75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spans="1:9" ht="21.75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spans="1:9" ht="21.75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spans="1:9" ht="21.75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spans="1:9" ht="21.75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spans="1:9" ht="21.75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spans="1:9" ht="21.75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spans="1:9" ht="21.75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spans="1:9" ht="21.75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spans="1:9" ht="21.75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spans="1:9" ht="21.75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spans="1:9" ht="21.75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spans="1:9" ht="21.75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spans="1:9" ht="21.75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spans="1:9" ht="21.75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spans="1:9" ht="21.75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spans="1:9" ht="21.75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spans="1:9" ht="21.75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spans="1:9" ht="21.75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spans="1:9" ht="21.75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spans="1:9" ht="21.75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spans="1:9" ht="21.75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spans="1:9" ht="21.75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spans="1:9" ht="21.75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spans="1:9" ht="21.75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spans="1:9" ht="21.75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spans="1:9" ht="21.75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spans="1:9" ht="21.75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spans="1:9" ht="21.75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spans="1:9" ht="21.75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spans="1:9" ht="21.75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spans="1:9" ht="21.75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spans="1:9" ht="21.75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spans="1:9" ht="21.75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spans="1:9" ht="21.75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spans="1:9" ht="21.75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spans="1:9" ht="21.75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spans="1:9" ht="21.75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spans="1:9" ht="21.75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spans="1:9" ht="21.75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spans="1:9" ht="21.75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spans="1:9" ht="21.75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spans="1:9" ht="21.75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spans="1:9" ht="21.75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spans="1:9" ht="21.75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spans="1:9" ht="21.75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spans="1:9" ht="21.75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spans="1:9" ht="21.75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spans="1:9" ht="21.75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spans="1:9" ht="21.75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spans="1:9" ht="21.75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spans="1:9" ht="21.75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spans="1:9" ht="21.75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spans="1:9" ht="21.75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spans="1:9" ht="21.75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spans="1:9" ht="21.75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spans="1:9" ht="21.75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spans="1:9" ht="21.75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spans="1:9" ht="21.75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spans="1:9" ht="21.75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spans="1:9" ht="21.75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spans="1:9" ht="21.75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spans="1:9" ht="21.75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spans="1:9" ht="21.75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spans="1:9" ht="21.75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spans="1:9" ht="21.75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spans="1:9" ht="21.75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spans="1:9" ht="21.75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spans="1:9" ht="21.75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spans="1:9" ht="21.75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spans="1:9" ht="21.75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spans="1:9" ht="21.75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spans="1:9" ht="21.75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spans="1:9" ht="21.75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spans="1:9" ht="21.75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spans="1:9" ht="21.75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spans="1:9" ht="21.75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spans="1:9" ht="21.75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spans="1:9" ht="21.75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spans="1:9" ht="21.75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spans="1:9" ht="21.75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spans="1:9" ht="21.75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spans="1:9" ht="21.75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spans="1:9" ht="21.75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spans="1:9" ht="21.75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spans="1:9" ht="21.75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spans="1:9" ht="21.75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spans="1:9" ht="21.75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spans="1:9" ht="21.75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spans="1:9" ht="21.75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spans="1:9" ht="21.75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spans="1:9" ht="21.75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spans="1:9" ht="21.75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spans="1:9" ht="21.75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spans="1:9" ht="21.75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spans="1:9" ht="21.75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spans="1:9" ht="21.75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spans="1:9" ht="21.75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spans="1:9" ht="21.75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spans="1:9" ht="21.75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spans="1:9" ht="21.75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spans="1:9" ht="21.75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spans="1:9" ht="21.75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spans="1:9" ht="21.75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spans="1:9" ht="21.75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spans="1:9" ht="21.75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spans="1:9" ht="21.75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spans="1:9" ht="21.75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spans="1:9" ht="21.75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spans="1:9" ht="21.75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spans="1:9" ht="21.75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spans="1:9" ht="21.75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spans="1:9" ht="21.75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spans="1:9" ht="21.75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spans="1:9" ht="21.75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spans="1:9" ht="21.75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spans="1:9" ht="21.75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spans="1:9" ht="21.75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spans="1:9" ht="21.75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spans="1:9" ht="21.75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spans="1:9" ht="21.75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spans="1:9" ht="21.75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spans="1:9" ht="21.75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spans="1:9" ht="21.75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spans="1:9" ht="21.75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spans="1:9" ht="21.75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spans="1:9" ht="21.75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spans="1:9" ht="21.75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spans="1:9" ht="21.75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spans="1:9" ht="21.75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spans="1:9" ht="21.75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spans="1:9" ht="21.75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spans="1:9" ht="21.75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spans="1:9" ht="21.75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spans="1:9" ht="21.75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spans="1:9" ht="21.75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spans="1:9" ht="21.75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spans="1:9" ht="21.75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spans="1:9" ht="21.75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spans="1:9" ht="21.75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spans="1:9" ht="21.75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spans="1:9" ht="21.75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spans="1:9" ht="21.75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F4" sqref="F4:F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599</v>
      </c>
      <c r="B1" s="19"/>
      <c r="C1" s="19"/>
      <c r="D1" s="19"/>
      <c r="E1" s="19"/>
      <c r="F1" s="19"/>
    </row>
    <row r="2" spans="1:11" ht="40.5" customHeight="1">
      <c r="A2" s="193" t="s">
        <v>600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21.75" customHeight="1">
      <c r="A3" s="19"/>
      <c r="B3" s="19"/>
      <c r="C3" s="19"/>
      <c r="D3" s="19"/>
      <c r="E3" s="19"/>
      <c r="F3" s="19"/>
      <c r="K3" t="s">
        <v>313</v>
      </c>
    </row>
    <row r="4" spans="1:11" ht="22.5" customHeight="1">
      <c r="A4" s="194" t="s">
        <v>316</v>
      </c>
      <c r="B4" s="187" t="s">
        <v>318</v>
      </c>
      <c r="C4" s="187" t="s">
        <v>580</v>
      </c>
      <c r="D4" s="187" t="s">
        <v>586</v>
      </c>
      <c r="E4" s="187" t="s">
        <v>571</v>
      </c>
      <c r="F4" s="187" t="s">
        <v>572</v>
      </c>
      <c r="G4" s="187" t="s">
        <v>573</v>
      </c>
      <c r="H4" s="187"/>
      <c r="I4" s="187" t="s">
        <v>574</v>
      </c>
      <c r="J4" s="187" t="s">
        <v>575</v>
      </c>
      <c r="K4" s="187" t="s">
        <v>578</v>
      </c>
    </row>
    <row r="5" spans="1:11" s="17" customFormat="1" ht="57" customHeight="1">
      <c r="A5" s="194"/>
      <c r="B5" s="187"/>
      <c r="C5" s="187"/>
      <c r="D5" s="187"/>
      <c r="E5" s="187"/>
      <c r="F5" s="187"/>
      <c r="G5" s="20" t="s">
        <v>587</v>
      </c>
      <c r="H5" s="20" t="s">
        <v>601</v>
      </c>
      <c r="I5" s="187"/>
      <c r="J5" s="187"/>
      <c r="K5" s="187"/>
    </row>
    <row r="6" spans="1:11" ht="30" customHeight="1">
      <c r="A6" s="21" t="s">
        <v>318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8.25" customHeight="1">
      <c r="A7" s="23" t="s">
        <v>602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38.25" customHeight="1">
      <c r="A8" s="23" t="s">
        <v>603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38.25" customHeight="1">
      <c r="A9" s="23" t="s">
        <v>604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9">
      <selection activeCell="B17" sqref="B17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605</v>
      </c>
      <c r="B1" s="195"/>
      <c r="C1" s="196"/>
      <c r="D1" s="196"/>
      <c r="E1" s="196"/>
      <c r="F1" s="196"/>
      <c r="G1" s="196"/>
      <c r="H1" s="196"/>
      <c r="I1" s="196"/>
      <c r="J1" s="196"/>
      <c r="K1" s="197"/>
    </row>
    <row r="2" spans="1:11" s="4" customFormat="1" ht="23.25">
      <c r="A2" s="198" t="s">
        <v>606</v>
      </c>
      <c r="B2" s="199"/>
      <c r="C2" s="199"/>
      <c r="D2" s="199"/>
      <c r="E2" s="199"/>
      <c r="F2" s="199"/>
      <c r="G2" s="199"/>
      <c r="H2" s="199"/>
      <c r="I2" s="199"/>
      <c r="J2" s="199"/>
      <c r="K2" s="200"/>
    </row>
    <row r="3" spans="1:11" s="4" customFormat="1" ht="14.25">
      <c r="A3" s="201" t="s">
        <v>607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2" s="4" customFormat="1" ht="25.5" customHeight="1">
      <c r="A4" s="204" t="s">
        <v>608</v>
      </c>
      <c r="B4" s="205"/>
      <c r="C4" s="206" t="s">
        <v>609</v>
      </c>
      <c r="D4" s="206"/>
      <c r="E4" s="206"/>
      <c r="F4" s="206"/>
      <c r="G4" s="206"/>
      <c r="H4" s="206"/>
      <c r="I4" s="206"/>
      <c r="J4" s="207" t="s">
        <v>610</v>
      </c>
      <c r="K4" s="208"/>
      <c r="L4" s="14"/>
    </row>
    <row r="5" spans="1:12" s="4" customFormat="1" ht="30" customHeight="1">
      <c r="A5" s="222" t="s">
        <v>611</v>
      </c>
      <c r="B5" s="222"/>
      <c r="C5" s="220" t="s">
        <v>612</v>
      </c>
      <c r="D5" s="209" t="s">
        <v>351</v>
      </c>
      <c r="E5" s="209"/>
      <c r="F5" s="209"/>
      <c r="G5" s="209"/>
      <c r="H5" s="210" t="s">
        <v>352</v>
      </c>
      <c r="I5" s="210"/>
      <c r="J5" s="210"/>
      <c r="K5" s="210"/>
      <c r="L5" s="14"/>
    </row>
    <row r="6" spans="1:12" s="4" customFormat="1" ht="30" customHeight="1">
      <c r="A6" s="223"/>
      <c r="B6" s="223"/>
      <c r="C6" s="221"/>
      <c r="D6" s="7" t="s">
        <v>318</v>
      </c>
      <c r="E6" s="7" t="s">
        <v>613</v>
      </c>
      <c r="F6" s="7" t="s">
        <v>614</v>
      </c>
      <c r="G6" s="7" t="s">
        <v>615</v>
      </c>
      <c r="H6" s="7" t="s">
        <v>318</v>
      </c>
      <c r="I6" s="7" t="s">
        <v>613</v>
      </c>
      <c r="J6" s="7" t="s">
        <v>614</v>
      </c>
      <c r="K6" s="7" t="s">
        <v>615</v>
      </c>
      <c r="L6" s="14"/>
    </row>
    <row r="7" spans="1:11" s="4" customFormat="1" ht="30" customHeight="1">
      <c r="A7" s="223"/>
      <c r="B7" s="223"/>
      <c r="C7" s="8">
        <f>D7+H7</f>
        <v>7193341.8</v>
      </c>
      <c r="D7" s="8">
        <v>7155949.8</v>
      </c>
      <c r="E7" s="8">
        <v>7155949.8</v>
      </c>
      <c r="G7" s="8" t="s">
        <v>616</v>
      </c>
      <c r="H7" s="9">
        <v>37392</v>
      </c>
      <c r="I7" s="9">
        <v>37392</v>
      </c>
      <c r="J7" s="8"/>
      <c r="K7" s="8" t="s">
        <v>616</v>
      </c>
    </row>
    <row r="8" spans="1:11" s="4" customFormat="1" ht="103.5" customHeight="1">
      <c r="A8" s="194" t="s">
        <v>617</v>
      </c>
      <c r="B8" s="10" t="s">
        <v>618</v>
      </c>
      <c r="C8" s="211" t="s">
        <v>619</v>
      </c>
      <c r="D8" s="211"/>
      <c r="E8" s="211"/>
      <c r="F8" s="211"/>
      <c r="G8" s="211"/>
      <c r="H8" s="211"/>
      <c r="I8" s="211"/>
      <c r="J8" s="211"/>
      <c r="K8" s="211"/>
    </row>
    <row r="9" spans="1:11" s="4" customFormat="1" ht="84" customHeight="1">
      <c r="A9" s="194"/>
      <c r="B9" s="212" t="s">
        <v>620</v>
      </c>
      <c r="C9" s="212"/>
      <c r="D9" s="212"/>
      <c r="E9" s="212"/>
      <c r="F9" s="212"/>
      <c r="G9" s="212"/>
      <c r="H9" s="212"/>
      <c r="I9" s="212"/>
      <c r="J9" s="212"/>
      <c r="K9" s="212"/>
    </row>
    <row r="10" spans="1:11" s="4" customFormat="1" ht="27.75" customHeight="1">
      <c r="A10" s="194"/>
      <c r="B10" s="11" t="s">
        <v>621</v>
      </c>
      <c r="C10" s="213" t="s">
        <v>622</v>
      </c>
      <c r="D10" s="214"/>
      <c r="E10" s="213" t="s">
        <v>623</v>
      </c>
      <c r="F10" s="215"/>
      <c r="G10" s="214"/>
      <c r="H10" s="11" t="s">
        <v>624</v>
      </c>
      <c r="I10" s="11" t="s">
        <v>625</v>
      </c>
      <c r="J10" s="11" t="s">
        <v>626</v>
      </c>
      <c r="K10" s="11" t="s">
        <v>627</v>
      </c>
    </row>
    <row r="11" spans="1:11" s="4" customFormat="1" ht="27.75" customHeight="1">
      <c r="A11" s="219"/>
      <c r="B11" s="12" t="s">
        <v>628</v>
      </c>
      <c r="C11" s="216" t="s">
        <v>629</v>
      </c>
      <c r="D11" s="217"/>
      <c r="E11" s="218" t="s">
        <v>630</v>
      </c>
      <c r="F11" s="218"/>
      <c r="G11" s="218"/>
      <c r="H11" s="12" t="s">
        <v>631</v>
      </c>
      <c r="I11" s="12">
        <v>100</v>
      </c>
      <c r="J11" s="15" t="s">
        <v>632</v>
      </c>
      <c r="K11" s="16" t="s">
        <v>633</v>
      </c>
    </row>
    <row r="12" spans="1:11" s="4" customFormat="1" ht="27.75" customHeight="1">
      <c r="A12" s="219"/>
      <c r="B12" s="12" t="s">
        <v>628</v>
      </c>
      <c r="C12" s="216" t="s">
        <v>629</v>
      </c>
      <c r="D12" s="217"/>
      <c r="E12" s="218" t="s">
        <v>634</v>
      </c>
      <c r="F12" s="218"/>
      <c r="G12" s="218"/>
      <c r="H12" s="12" t="s">
        <v>631</v>
      </c>
      <c r="I12" s="12">
        <v>100</v>
      </c>
      <c r="J12" s="15" t="s">
        <v>632</v>
      </c>
      <c r="K12" s="16" t="s">
        <v>635</v>
      </c>
    </row>
    <row r="13" spans="1:11" s="4" customFormat="1" ht="27.75" customHeight="1">
      <c r="A13" s="219"/>
      <c r="B13" s="12" t="s">
        <v>628</v>
      </c>
      <c r="C13" s="216" t="s">
        <v>629</v>
      </c>
      <c r="D13" s="217"/>
      <c r="E13" s="218" t="s">
        <v>636</v>
      </c>
      <c r="F13" s="218"/>
      <c r="G13" s="218"/>
      <c r="H13" s="12" t="s">
        <v>631</v>
      </c>
      <c r="I13" s="12">
        <v>100</v>
      </c>
      <c r="J13" s="15" t="s">
        <v>632</v>
      </c>
      <c r="K13" s="16" t="s">
        <v>635</v>
      </c>
    </row>
    <row r="14" spans="1:11" s="4" customFormat="1" ht="27.75" customHeight="1">
      <c r="A14" s="219"/>
      <c r="B14" s="12" t="s">
        <v>628</v>
      </c>
      <c r="C14" s="216" t="s">
        <v>637</v>
      </c>
      <c r="D14" s="217"/>
      <c r="E14" s="218" t="s">
        <v>638</v>
      </c>
      <c r="F14" s="218"/>
      <c r="G14" s="218"/>
      <c r="H14" s="12" t="s">
        <v>639</v>
      </c>
      <c r="I14" s="12" t="s">
        <v>640</v>
      </c>
      <c r="J14" s="15" t="s">
        <v>632</v>
      </c>
      <c r="K14" s="16" t="s">
        <v>641</v>
      </c>
    </row>
    <row r="15" spans="1:11" s="4" customFormat="1" ht="27.75" customHeight="1">
      <c r="A15" s="219"/>
      <c r="B15" s="12" t="s">
        <v>642</v>
      </c>
      <c r="C15" s="216" t="s">
        <v>629</v>
      </c>
      <c r="D15" s="217"/>
      <c r="E15" s="218" t="s">
        <v>643</v>
      </c>
      <c r="F15" s="218"/>
      <c r="G15" s="218"/>
      <c r="H15" s="12" t="s">
        <v>631</v>
      </c>
      <c r="I15" s="12">
        <v>95</v>
      </c>
      <c r="J15" s="15" t="s">
        <v>632</v>
      </c>
      <c r="K15" s="16" t="s">
        <v>644</v>
      </c>
    </row>
    <row r="16" spans="1:11" s="4" customFormat="1" ht="27.75" customHeight="1">
      <c r="A16" s="219"/>
      <c r="B16" s="12" t="s">
        <v>642</v>
      </c>
      <c r="C16" s="216" t="s">
        <v>637</v>
      </c>
      <c r="D16" s="217"/>
      <c r="E16" s="218" t="s">
        <v>645</v>
      </c>
      <c r="F16" s="218"/>
      <c r="G16" s="218"/>
      <c r="H16" s="12" t="s">
        <v>631</v>
      </c>
      <c r="I16" s="12">
        <v>100</v>
      </c>
      <c r="J16" s="15" t="s">
        <v>632</v>
      </c>
      <c r="K16" s="16" t="s">
        <v>635</v>
      </c>
    </row>
    <row r="17" spans="1:11" s="4" customFormat="1" ht="27.75" customHeight="1">
      <c r="A17" s="219"/>
      <c r="B17" s="12" t="s">
        <v>646</v>
      </c>
      <c r="C17" s="216" t="s">
        <v>647</v>
      </c>
      <c r="D17" s="217"/>
      <c r="E17" s="218" t="s">
        <v>648</v>
      </c>
      <c r="F17" s="218"/>
      <c r="G17" s="218"/>
      <c r="H17" s="12" t="s">
        <v>631</v>
      </c>
      <c r="I17" s="12">
        <v>95</v>
      </c>
      <c r="J17" s="15" t="s">
        <v>632</v>
      </c>
      <c r="K17" s="16" t="s">
        <v>635</v>
      </c>
    </row>
    <row r="18" spans="1:11" ht="27.75" customHeight="1">
      <c r="A18" s="219"/>
      <c r="B18" s="12" t="s">
        <v>646</v>
      </c>
      <c r="C18" s="216" t="s">
        <v>647</v>
      </c>
      <c r="D18" s="217"/>
      <c r="E18" s="218" t="s">
        <v>649</v>
      </c>
      <c r="F18" s="218"/>
      <c r="G18" s="218"/>
      <c r="H18" s="12" t="s">
        <v>631</v>
      </c>
      <c r="I18" s="12">
        <v>95</v>
      </c>
      <c r="J18" s="15" t="s">
        <v>632</v>
      </c>
      <c r="K18" s="16" t="s">
        <v>650</v>
      </c>
    </row>
    <row r="19" spans="1:11" ht="27.75" customHeight="1">
      <c r="A19" s="10" t="s">
        <v>651</v>
      </c>
      <c r="B19" s="211" t="s">
        <v>616</v>
      </c>
      <c r="C19" s="211"/>
      <c r="D19" s="211"/>
      <c r="E19" s="211"/>
      <c r="F19" s="211"/>
      <c r="G19" s="211"/>
      <c r="H19" s="211"/>
      <c r="I19" s="211"/>
      <c r="J19" s="211"/>
      <c r="K19" s="211"/>
    </row>
    <row r="20" spans="2:6" ht="12.75" customHeight="1">
      <c r="B20" s="13"/>
      <c r="C20" s="13"/>
      <c r="D20" s="13"/>
      <c r="E20" s="13"/>
      <c r="F20" s="13"/>
    </row>
  </sheetData>
  <sheetProtection/>
  <mergeCells count="32">
    <mergeCell ref="C17:D17"/>
    <mergeCell ref="E17:G17"/>
    <mergeCell ref="C18:D18"/>
    <mergeCell ref="E18:G18"/>
    <mergeCell ref="B19:K19"/>
    <mergeCell ref="A8:A18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C5:C6"/>
    <mergeCell ref="A5:B7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4">
      <selection activeCell="L13" sqref="L13"/>
    </sheetView>
  </sheetViews>
  <sheetFormatPr defaultColWidth="8.875" defaultRowHeight="14.25"/>
  <sheetData>
    <row r="1" spans="1:8" ht="18.75">
      <c r="A1" s="224" t="s">
        <v>652</v>
      </c>
      <c r="B1" s="224"/>
      <c r="C1" s="224"/>
      <c r="D1" s="224"/>
      <c r="E1" s="224"/>
      <c r="F1" s="224"/>
      <c r="G1" s="224"/>
      <c r="H1" s="224"/>
    </row>
    <row r="2" spans="1:8" ht="14.25">
      <c r="A2" s="1"/>
      <c r="B2" s="1"/>
      <c r="C2" s="1"/>
      <c r="D2" s="1"/>
      <c r="E2" s="1"/>
      <c r="F2" s="1"/>
      <c r="G2" s="225" t="s">
        <v>313</v>
      </c>
      <c r="H2" s="225"/>
    </row>
    <row r="3" spans="1:8" ht="36" customHeight="1">
      <c r="A3" s="2" t="s">
        <v>653</v>
      </c>
      <c r="B3" s="226" t="s">
        <v>654</v>
      </c>
      <c r="C3" s="226"/>
      <c r="D3" s="226"/>
      <c r="E3" s="226"/>
      <c r="F3" s="226"/>
      <c r="G3" s="226"/>
      <c r="H3" s="226"/>
    </row>
    <row r="4" spans="1:8" ht="36.75" customHeight="1">
      <c r="A4" s="2" t="s">
        <v>655</v>
      </c>
      <c r="B4" s="227" t="s">
        <v>656</v>
      </c>
      <c r="C4" s="227"/>
      <c r="D4" s="227" t="s">
        <v>657</v>
      </c>
      <c r="E4" s="227"/>
      <c r="F4" s="227" t="s">
        <v>609</v>
      </c>
      <c r="G4" s="227"/>
      <c r="H4" s="227"/>
    </row>
    <row r="5" spans="1:8" ht="42" customHeight="1">
      <c r="A5" s="2" t="s">
        <v>658</v>
      </c>
      <c r="B5" s="227">
        <v>3.7392</v>
      </c>
      <c r="C5" s="227"/>
      <c r="D5" s="227" t="s">
        <v>659</v>
      </c>
      <c r="E5" s="227"/>
      <c r="F5" s="227" t="s">
        <v>660</v>
      </c>
      <c r="G5" s="227"/>
      <c r="H5" s="227"/>
    </row>
    <row r="6" spans="1:8" ht="42" customHeight="1">
      <c r="A6" s="2" t="s">
        <v>661</v>
      </c>
      <c r="B6" s="227" t="s">
        <v>662</v>
      </c>
      <c r="C6" s="227"/>
      <c r="D6" s="227" t="s">
        <v>663</v>
      </c>
      <c r="E6" s="227"/>
      <c r="F6" s="227" t="s">
        <v>664</v>
      </c>
      <c r="G6" s="227"/>
      <c r="H6" s="227"/>
    </row>
    <row r="7" spans="1:8" ht="50.25" customHeight="1">
      <c r="A7" s="2" t="s">
        <v>665</v>
      </c>
      <c r="B7" s="226" t="s">
        <v>666</v>
      </c>
      <c r="C7" s="226"/>
      <c r="D7" s="226"/>
      <c r="E7" s="226"/>
      <c r="F7" s="226"/>
      <c r="G7" s="226"/>
      <c r="H7" s="226"/>
    </row>
    <row r="8" spans="1:8" ht="64.5" customHeight="1">
      <c r="A8" s="2" t="s">
        <v>667</v>
      </c>
      <c r="B8" s="226" t="s">
        <v>668</v>
      </c>
      <c r="C8" s="226"/>
      <c r="D8" s="226"/>
      <c r="E8" s="226"/>
      <c r="F8" s="226"/>
      <c r="G8" s="226"/>
      <c r="H8" s="226"/>
    </row>
    <row r="9" spans="1:8" ht="36" customHeight="1">
      <c r="A9" s="227" t="s">
        <v>669</v>
      </c>
      <c r="B9" s="2" t="s">
        <v>621</v>
      </c>
      <c r="C9" s="2" t="s">
        <v>622</v>
      </c>
      <c r="D9" s="2" t="s">
        <v>670</v>
      </c>
      <c r="E9" s="2" t="s">
        <v>671</v>
      </c>
      <c r="F9" s="2" t="s">
        <v>672</v>
      </c>
      <c r="G9" s="2" t="s">
        <v>673</v>
      </c>
      <c r="H9" s="2" t="s">
        <v>627</v>
      </c>
    </row>
    <row r="10" spans="1:8" ht="36" customHeight="1">
      <c r="A10" s="227"/>
      <c r="B10" s="2" t="s">
        <v>628</v>
      </c>
      <c r="C10" s="2" t="s">
        <v>629</v>
      </c>
      <c r="D10" s="3" t="s">
        <v>674</v>
      </c>
      <c r="E10" s="2" t="s">
        <v>675</v>
      </c>
      <c r="F10" s="2" t="s">
        <v>639</v>
      </c>
      <c r="G10" s="2" t="s">
        <v>676</v>
      </c>
      <c r="H10" s="2" t="s">
        <v>677</v>
      </c>
    </row>
    <row r="11" spans="1:8" ht="36" customHeight="1">
      <c r="A11" s="227"/>
      <c r="B11" s="2" t="s">
        <v>628</v>
      </c>
      <c r="C11" s="2" t="s">
        <v>629</v>
      </c>
      <c r="D11" s="3" t="s">
        <v>678</v>
      </c>
      <c r="E11" s="2">
        <v>4</v>
      </c>
      <c r="F11" s="2" t="s">
        <v>639</v>
      </c>
      <c r="G11" s="2" t="s">
        <v>679</v>
      </c>
      <c r="H11" s="2" t="s">
        <v>644</v>
      </c>
    </row>
    <row r="12" spans="1:8" ht="36" customHeight="1">
      <c r="A12" s="227"/>
      <c r="B12" s="2" t="s">
        <v>628</v>
      </c>
      <c r="C12" s="2" t="s">
        <v>680</v>
      </c>
      <c r="D12" s="3" t="s">
        <v>681</v>
      </c>
      <c r="E12" s="2" t="s">
        <v>640</v>
      </c>
      <c r="F12" s="2" t="s">
        <v>639</v>
      </c>
      <c r="G12" s="2" t="s">
        <v>632</v>
      </c>
      <c r="H12" s="2">
        <v>20</v>
      </c>
    </row>
    <row r="13" spans="1:8" ht="36" customHeight="1">
      <c r="A13" s="227"/>
      <c r="B13" s="2" t="s">
        <v>682</v>
      </c>
      <c r="C13" s="2" t="s">
        <v>683</v>
      </c>
      <c r="D13" s="3" t="s">
        <v>684</v>
      </c>
      <c r="E13" s="2" t="s">
        <v>640</v>
      </c>
      <c r="F13" s="2" t="s">
        <v>639</v>
      </c>
      <c r="G13" s="2" t="s">
        <v>632</v>
      </c>
      <c r="H13" s="2">
        <v>15</v>
      </c>
    </row>
    <row r="14" spans="1:8" ht="36" customHeight="1">
      <c r="A14" s="227"/>
      <c r="B14" s="2" t="s">
        <v>682</v>
      </c>
      <c r="C14" s="2" t="s">
        <v>685</v>
      </c>
      <c r="D14" s="3" t="s">
        <v>686</v>
      </c>
      <c r="E14" s="2" t="s">
        <v>687</v>
      </c>
      <c r="F14" s="2" t="s">
        <v>631</v>
      </c>
      <c r="G14" s="2" t="s">
        <v>688</v>
      </c>
      <c r="H14" s="2">
        <v>11</v>
      </c>
    </row>
    <row r="15" spans="1:8" ht="36" customHeight="1">
      <c r="A15" s="227"/>
      <c r="B15" s="2" t="s">
        <v>689</v>
      </c>
      <c r="C15" s="2" t="s">
        <v>690</v>
      </c>
      <c r="D15" s="3" t="s">
        <v>691</v>
      </c>
      <c r="E15" s="2" t="s">
        <v>692</v>
      </c>
      <c r="F15" s="2" t="s">
        <v>631</v>
      </c>
      <c r="G15" s="2" t="s">
        <v>632</v>
      </c>
      <c r="H15" s="2" t="s">
        <v>650</v>
      </c>
    </row>
    <row r="16" spans="1:8" ht="36" customHeight="1">
      <c r="A16" s="227"/>
      <c r="B16" s="2" t="s">
        <v>689</v>
      </c>
      <c r="C16" s="2" t="s">
        <v>690</v>
      </c>
      <c r="D16" s="3" t="s">
        <v>693</v>
      </c>
      <c r="E16" s="2" t="s">
        <v>694</v>
      </c>
      <c r="F16" s="2" t="s">
        <v>695</v>
      </c>
      <c r="G16" s="2" t="s">
        <v>632</v>
      </c>
      <c r="H16" s="2" t="s">
        <v>635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E12" sqref="E12"/>
    </sheetView>
  </sheetViews>
  <sheetFormatPr defaultColWidth="6.875" defaultRowHeight="19.5" customHeight="1"/>
  <cols>
    <col min="1" max="1" width="22.875" style="140" customWidth="1"/>
    <col min="2" max="2" width="18.625" style="141" customWidth="1"/>
    <col min="3" max="3" width="20.25390625" style="142" customWidth="1"/>
    <col min="4" max="6" width="19.00390625" style="141" customWidth="1"/>
    <col min="7" max="7" width="19.00390625" style="140" customWidth="1"/>
    <col min="8" max="16384" width="6.875" style="143" customWidth="1"/>
  </cols>
  <sheetData>
    <row r="1" spans="1:7" s="139" customFormat="1" ht="19.5" customHeight="1">
      <c r="A1" s="18" t="s">
        <v>311</v>
      </c>
      <c r="B1" s="144"/>
      <c r="C1" s="145"/>
      <c r="D1" s="144"/>
      <c r="E1" s="144"/>
      <c r="F1" s="144"/>
      <c r="G1" s="146"/>
    </row>
    <row r="2" spans="1:7" s="139" customFormat="1" ht="38.25" customHeight="1">
      <c r="A2" s="178" t="s">
        <v>312</v>
      </c>
      <c r="B2" s="178"/>
      <c r="C2" s="178"/>
      <c r="D2" s="178"/>
      <c r="E2" s="178"/>
      <c r="F2" s="178"/>
      <c r="G2" s="178"/>
    </row>
    <row r="3" spans="1:7" s="139" customFormat="1" ht="19.5" customHeight="1">
      <c r="A3" s="146"/>
      <c r="B3" s="144"/>
      <c r="C3" s="145"/>
      <c r="D3" s="144"/>
      <c r="E3" s="144"/>
      <c r="F3" s="144"/>
      <c r="G3" s="146"/>
    </row>
    <row r="4" spans="1:7" s="139" customFormat="1" ht="19.5" customHeight="1">
      <c r="A4" s="147"/>
      <c r="B4" s="148"/>
      <c r="C4" s="149"/>
      <c r="D4" s="148"/>
      <c r="E4" s="148"/>
      <c r="F4" s="148"/>
      <c r="G4" s="150" t="s">
        <v>313</v>
      </c>
    </row>
    <row r="5" spans="1:7" s="139" customFormat="1" ht="19.5" customHeight="1">
      <c r="A5" s="179" t="s">
        <v>314</v>
      </c>
      <c r="B5" s="179"/>
      <c r="C5" s="179" t="s">
        <v>315</v>
      </c>
      <c r="D5" s="179"/>
      <c r="E5" s="179"/>
      <c r="F5" s="179"/>
      <c r="G5" s="179"/>
    </row>
    <row r="6" spans="1:7" s="139" customFormat="1" ht="45" customHeight="1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pans="1:7" s="139" customFormat="1" ht="19.5" customHeight="1">
      <c r="A7" s="152" t="s">
        <v>322</v>
      </c>
      <c r="B7" s="153">
        <v>719.33418</v>
      </c>
      <c r="C7" s="154" t="s">
        <v>323</v>
      </c>
      <c r="D7" s="155">
        <f>E7+F7</f>
        <v>719.33418</v>
      </c>
      <c r="E7" s="155">
        <f>SUM(E8:E20)</f>
        <v>719.33418</v>
      </c>
      <c r="F7" s="155">
        <f>SUM(F8:F20)</f>
        <v>0</v>
      </c>
      <c r="G7" s="156"/>
    </row>
    <row r="8" spans="1:7" s="139" customFormat="1" ht="19.5" customHeight="1">
      <c r="A8" s="157" t="s">
        <v>324</v>
      </c>
      <c r="B8" s="153">
        <v>719.33418</v>
      </c>
      <c r="C8" s="158" t="s">
        <v>325</v>
      </c>
      <c r="D8" s="155">
        <f aca="true" t="shared" si="0" ref="D8:D22">E8+F8</f>
        <v>0</v>
      </c>
      <c r="E8" s="85"/>
      <c r="F8" s="85"/>
      <c r="G8" s="138"/>
    </row>
    <row r="9" spans="1:7" s="139" customFormat="1" ht="19.5" customHeight="1">
      <c r="A9" s="157" t="s">
        <v>326</v>
      </c>
      <c r="B9" s="159"/>
      <c r="C9" s="158" t="s">
        <v>327</v>
      </c>
      <c r="D9" s="155">
        <f t="shared" si="0"/>
        <v>0</v>
      </c>
      <c r="E9" s="85"/>
      <c r="F9" s="85"/>
      <c r="G9" s="138"/>
    </row>
    <row r="10" spans="1:7" s="139" customFormat="1" ht="19.5" customHeight="1">
      <c r="A10" s="157" t="s">
        <v>328</v>
      </c>
      <c r="B10" s="160"/>
      <c r="C10" s="158" t="s">
        <v>329</v>
      </c>
      <c r="D10" s="155">
        <f t="shared" si="0"/>
        <v>439.281156</v>
      </c>
      <c r="E10" s="85">
        <v>439.281156</v>
      </c>
      <c r="F10" s="85"/>
      <c r="G10" s="138"/>
    </row>
    <row r="11" spans="1:7" s="139" customFormat="1" ht="19.5" customHeight="1">
      <c r="A11" s="161" t="s">
        <v>330</v>
      </c>
      <c r="B11" s="162"/>
      <c r="C11" s="163" t="s">
        <v>331</v>
      </c>
      <c r="D11" s="155">
        <f t="shared" si="0"/>
        <v>202.223486</v>
      </c>
      <c r="E11" s="85">
        <v>202.223486</v>
      </c>
      <c r="F11" s="85"/>
      <c r="G11" s="138"/>
    </row>
    <row r="12" spans="1:7" s="139" customFormat="1" ht="19.5" customHeight="1">
      <c r="A12" s="157" t="s">
        <v>324</v>
      </c>
      <c r="B12" s="153"/>
      <c r="C12" s="158" t="s">
        <v>332</v>
      </c>
      <c r="D12" s="155">
        <f t="shared" si="0"/>
        <v>46.571602</v>
      </c>
      <c r="E12" s="85">
        <v>46.571602</v>
      </c>
      <c r="F12" s="85"/>
      <c r="G12" s="138"/>
    </row>
    <row r="13" spans="1:7" s="139" customFormat="1" ht="19.5" customHeight="1">
      <c r="A13" s="157" t="s">
        <v>326</v>
      </c>
      <c r="B13" s="159"/>
      <c r="C13" s="158" t="s">
        <v>333</v>
      </c>
      <c r="D13" s="155">
        <f t="shared" si="0"/>
        <v>0</v>
      </c>
      <c r="E13" s="85"/>
      <c r="F13" s="85"/>
      <c r="G13" s="138"/>
    </row>
    <row r="14" spans="1:7" s="139" customFormat="1" ht="19.5" customHeight="1">
      <c r="A14" s="157" t="s">
        <v>328</v>
      </c>
      <c r="B14" s="160"/>
      <c r="C14" s="158" t="s">
        <v>334</v>
      </c>
      <c r="D14" s="155">
        <f t="shared" si="0"/>
        <v>0</v>
      </c>
      <c r="E14" s="85"/>
      <c r="F14" s="85"/>
      <c r="G14" s="138"/>
    </row>
    <row r="15" spans="1:7" s="139" customFormat="1" ht="19.5" customHeight="1">
      <c r="A15" s="157"/>
      <c r="B15" s="160"/>
      <c r="C15" s="158" t="s">
        <v>335</v>
      </c>
      <c r="D15" s="155">
        <f t="shared" si="0"/>
        <v>0</v>
      </c>
      <c r="E15" s="85"/>
      <c r="F15" s="85"/>
      <c r="G15" s="138"/>
    </row>
    <row r="16" spans="1:7" s="139" customFormat="1" ht="29.25" customHeight="1">
      <c r="A16" s="157"/>
      <c r="B16" s="160"/>
      <c r="C16" s="158" t="s">
        <v>336</v>
      </c>
      <c r="D16" s="155">
        <f t="shared" si="0"/>
        <v>0</v>
      </c>
      <c r="E16" s="85"/>
      <c r="F16" s="85"/>
      <c r="G16" s="138"/>
    </row>
    <row r="17" spans="1:7" s="139" customFormat="1" ht="19.5" customHeight="1">
      <c r="A17" s="157"/>
      <c r="B17" s="160"/>
      <c r="C17" s="158" t="s">
        <v>337</v>
      </c>
      <c r="D17" s="155">
        <f t="shared" si="0"/>
        <v>31.257936</v>
      </c>
      <c r="E17" s="85">
        <v>31.257936</v>
      </c>
      <c r="F17" s="85"/>
      <c r="G17" s="138"/>
    </row>
    <row r="18" spans="1:7" s="139" customFormat="1" ht="19.5" customHeight="1">
      <c r="A18" s="157"/>
      <c r="B18" s="160"/>
      <c r="C18" s="158" t="s">
        <v>338</v>
      </c>
      <c r="D18" s="155">
        <f t="shared" si="0"/>
        <v>0</v>
      </c>
      <c r="E18" s="85"/>
      <c r="F18" s="85"/>
      <c r="G18" s="138"/>
    </row>
    <row r="19" spans="1:7" s="139" customFormat="1" ht="19.5" customHeight="1">
      <c r="A19" s="157"/>
      <c r="B19" s="160"/>
      <c r="C19" s="158" t="s">
        <v>339</v>
      </c>
      <c r="D19" s="155">
        <f t="shared" si="0"/>
        <v>0</v>
      </c>
      <c r="E19" s="85"/>
      <c r="F19" s="85"/>
      <c r="G19" s="138"/>
    </row>
    <row r="20" spans="1:7" s="139" customFormat="1" ht="19.5" customHeight="1">
      <c r="A20" s="157"/>
      <c r="B20" s="160"/>
      <c r="C20" s="158" t="s">
        <v>340</v>
      </c>
      <c r="D20" s="155">
        <f t="shared" si="0"/>
        <v>0</v>
      </c>
      <c r="E20" s="85"/>
      <c r="F20" s="85"/>
      <c r="G20" s="138"/>
    </row>
    <row r="21" spans="1:7" s="139" customFormat="1" ht="19.5" customHeight="1">
      <c r="A21" s="157"/>
      <c r="B21" s="160"/>
      <c r="C21" s="158"/>
      <c r="D21" s="155">
        <f t="shared" si="0"/>
        <v>0</v>
      </c>
      <c r="E21" s="85"/>
      <c r="F21" s="85"/>
      <c r="G21" s="138"/>
    </row>
    <row r="22" spans="1:7" s="139" customFormat="1" ht="19.5" customHeight="1">
      <c r="A22" s="161"/>
      <c r="B22" s="164"/>
      <c r="C22" s="163"/>
      <c r="D22" s="155">
        <f t="shared" si="0"/>
        <v>0</v>
      </c>
      <c r="E22" s="85"/>
      <c r="F22" s="85"/>
      <c r="G22" s="138"/>
    </row>
    <row r="23" spans="1:7" s="139" customFormat="1" ht="19.5" customHeight="1">
      <c r="A23" s="161"/>
      <c r="B23" s="164"/>
      <c r="C23" s="165" t="s">
        <v>341</v>
      </c>
      <c r="D23" s="166">
        <f>E23+F23+G23</f>
        <v>0</v>
      </c>
      <c r="E23" s="164">
        <f>B8+B12-E7</f>
        <v>0</v>
      </c>
      <c r="F23" s="164">
        <f>B9+B13-F7</f>
        <v>0</v>
      </c>
      <c r="G23" s="167">
        <f>B10+B14-G7</f>
        <v>0</v>
      </c>
    </row>
    <row r="24" spans="1:7" s="139" customFormat="1" ht="19.5" customHeight="1">
      <c r="A24" s="161"/>
      <c r="B24" s="164"/>
      <c r="C24" s="165"/>
      <c r="D24" s="164"/>
      <c r="E24" s="164"/>
      <c r="F24" s="164"/>
      <c r="G24" s="167"/>
    </row>
    <row r="25" spans="1:7" s="139" customFormat="1" ht="19.5" customHeight="1">
      <c r="A25" s="161" t="s">
        <v>342</v>
      </c>
      <c r="B25" s="164">
        <f>B7+B11</f>
        <v>719.33418</v>
      </c>
      <c r="C25" s="165" t="s">
        <v>343</v>
      </c>
      <c r="D25" s="164">
        <f>SUM(D7+D23)</f>
        <v>719.33418</v>
      </c>
      <c r="E25" s="164">
        <f>SUM(E7+E23)</f>
        <v>719.33418</v>
      </c>
      <c r="F25" s="164">
        <f>SUM(F7+F23)</f>
        <v>0</v>
      </c>
      <c r="G25" s="167">
        <f>SUM(G7+G23)</f>
        <v>0</v>
      </c>
    </row>
    <row r="26" spans="1:6" ht="19.5" customHeight="1">
      <c r="A26" s="168"/>
      <c r="B26" s="169"/>
      <c r="C26" s="170"/>
      <c r="D26" s="169"/>
      <c r="E26" s="169"/>
      <c r="F26" s="16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showZeros="0" workbookViewId="0" topLeftCell="A6">
      <selection activeCell="B18" sqref="B18"/>
    </sheetView>
  </sheetViews>
  <sheetFormatPr defaultColWidth="23.625" defaultRowHeight="12.75" customHeight="1"/>
  <cols>
    <col min="1" max="1" width="23.625" style="27" customWidth="1"/>
    <col min="2" max="2" width="44.625" style="27" customWidth="1"/>
    <col min="3" max="5" width="15.375" style="27" customWidth="1"/>
    <col min="6" max="255" width="6.875" style="27" customWidth="1"/>
    <col min="256" max="16384" width="23.625" style="27" customWidth="1"/>
  </cols>
  <sheetData>
    <row r="1" ht="19.5" customHeight="1">
      <c r="A1" s="26" t="s">
        <v>344</v>
      </c>
    </row>
    <row r="2" spans="1:5" ht="36" customHeight="1">
      <c r="A2" s="123" t="s">
        <v>345</v>
      </c>
      <c r="B2" s="112"/>
      <c r="C2" s="112"/>
      <c r="D2" s="112"/>
      <c r="E2" s="112"/>
    </row>
    <row r="3" spans="1:5" ht="19.5" customHeight="1">
      <c r="A3" s="112"/>
      <c r="B3" s="112"/>
      <c r="C3" s="112"/>
      <c r="D3" s="112"/>
      <c r="E3" s="112"/>
    </row>
    <row r="4" spans="1:5" ht="19.5" customHeight="1">
      <c r="A4" s="33"/>
      <c r="B4" s="33"/>
      <c r="C4" s="33"/>
      <c r="D4" s="33"/>
      <c r="E4" s="136" t="s">
        <v>313</v>
      </c>
    </row>
    <row r="5" spans="1:5" ht="19.5" customHeight="1">
      <c r="A5" s="180" t="s">
        <v>346</v>
      </c>
      <c r="B5" s="180"/>
      <c r="C5" s="180" t="s">
        <v>347</v>
      </c>
      <c r="D5" s="180"/>
      <c r="E5" s="180"/>
    </row>
    <row r="6" spans="1:5" ht="19.5" customHeight="1">
      <c r="A6" s="36" t="s">
        <v>348</v>
      </c>
      <c r="B6" s="36" t="s">
        <v>349</v>
      </c>
      <c r="C6" s="36" t="s">
        <v>350</v>
      </c>
      <c r="D6" s="36" t="s">
        <v>351</v>
      </c>
      <c r="E6" s="36" t="s">
        <v>352</v>
      </c>
    </row>
    <row r="7" spans="1:5" s="135" customFormat="1" ht="19.5" customHeight="1">
      <c r="A7" s="36"/>
      <c r="B7" s="37" t="s">
        <v>318</v>
      </c>
      <c r="C7" s="137">
        <f>D7+E7</f>
        <v>719.33418</v>
      </c>
      <c r="D7" s="137">
        <f>D8+D11+D31+D43+D51</f>
        <v>715.59498</v>
      </c>
      <c r="E7" s="137">
        <f>E8+E11+E31+E43+E51</f>
        <v>3.7392</v>
      </c>
    </row>
    <row r="8" spans="1:5" s="135" customFormat="1" ht="19.5" customHeight="1">
      <c r="A8" s="41" t="s">
        <v>353</v>
      </c>
      <c r="B8" s="42" t="s">
        <v>327</v>
      </c>
      <c r="C8" s="137">
        <f aca="true" t="shared" si="0" ref="C8:C53">D8+E8</f>
        <v>0</v>
      </c>
      <c r="D8" s="137">
        <f>D9</f>
        <v>0</v>
      </c>
      <c r="E8" s="137">
        <f>E9</f>
        <v>0</v>
      </c>
    </row>
    <row r="9" spans="1:5" ht="19.5" customHeight="1">
      <c r="A9" s="44" t="s">
        <v>354</v>
      </c>
      <c r="B9" s="45" t="s">
        <v>355</v>
      </c>
      <c r="C9" s="138">
        <f t="shared" si="0"/>
        <v>0</v>
      </c>
      <c r="D9" s="138">
        <f>D10</f>
        <v>0</v>
      </c>
      <c r="E9" s="138">
        <f>E10</f>
        <v>0</v>
      </c>
    </row>
    <row r="10" spans="1:5" ht="19.5" customHeight="1">
      <c r="A10" s="44" t="s">
        <v>356</v>
      </c>
      <c r="B10" s="45" t="s">
        <v>357</v>
      </c>
      <c r="C10" s="138">
        <f t="shared" si="0"/>
        <v>0</v>
      </c>
      <c r="D10" s="138"/>
      <c r="E10" s="138"/>
    </row>
    <row r="11" spans="1:5" s="135" customFormat="1" ht="19.5" customHeight="1">
      <c r="A11" s="41" t="s">
        <v>358</v>
      </c>
      <c r="B11" s="42" t="s">
        <v>329</v>
      </c>
      <c r="C11" s="137">
        <f t="shared" si="0"/>
        <v>439.281156</v>
      </c>
      <c r="D11" s="137">
        <f>D12+D16+D22+D24+D27+D29</f>
        <v>435.541956</v>
      </c>
      <c r="E11" s="137">
        <f>E12+E16+E22+E24+E27+E29</f>
        <v>3.7392</v>
      </c>
    </row>
    <row r="12" spans="1:5" ht="19.5" customHeight="1">
      <c r="A12" s="45" t="s">
        <v>359</v>
      </c>
      <c r="B12" s="45" t="s">
        <v>360</v>
      </c>
      <c r="C12" s="138">
        <f t="shared" si="0"/>
        <v>0</v>
      </c>
      <c r="D12" s="138">
        <f>D13+D14+D15</f>
        <v>0</v>
      </c>
      <c r="E12" s="138">
        <f>E13+E14+E15</f>
        <v>0</v>
      </c>
    </row>
    <row r="13" spans="1:5" ht="19.5" customHeight="1">
      <c r="A13" s="45" t="s">
        <v>361</v>
      </c>
      <c r="B13" s="45" t="s">
        <v>362</v>
      </c>
      <c r="C13" s="138">
        <f t="shared" si="0"/>
        <v>0</v>
      </c>
      <c r="D13" s="138"/>
      <c r="E13" s="138"/>
    </row>
    <row r="14" spans="1:5" ht="19.5" customHeight="1">
      <c r="A14" s="45" t="s">
        <v>363</v>
      </c>
      <c r="B14" s="45" t="s">
        <v>364</v>
      </c>
      <c r="C14" s="138">
        <f t="shared" si="0"/>
        <v>0</v>
      </c>
      <c r="D14" s="138">
        <v>0</v>
      </c>
      <c r="E14" s="138"/>
    </row>
    <row r="15" spans="1:5" ht="19.5" customHeight="1">
      <c r="A15" s="45" t="s">
        <v>365</v>
      </c>
      <c r="B15" s="45" t="s">
        <v>366</v>
      </c>
      <c r="C15" s="138">
        <f t="shared" si="0"/>
        <v>0</v>
      </c>
      <c r="D15" s="138"/>
      <c r="E15" s="138"/>
    </row>
    <row r="16" spans="1:5" ht="19.5" customHeight="1">
      <c r="A16" s="45" t="s">
        <v>367</v>
      </c>
      <c r="B16" s="45" t="s">
        <v>368</v>
      </c>
      <c r="C16" s="138">
        <f t="shared" si="0"/>
        <v>439.281156</v>
      </c>
      <c r="D16" s="138">
        <v>435.541956</v>
      </c>
      <c r="E16" s="138">
        <f>E17+E18+E19+E20+E21</f>
        <v>3.7392</v>
      </c>
    </row>
    <row r="17" spans="1:5" ht="19.5" customHeight="1">
      <c r="A17" s="45" t="s">
        <v>369</v>
      </c>
      <c r="B17" s="45" t="s">
        <v>370</v>
      </c>
      <c r="C17" s="138">
        <f t="shared" si="0"/>
        <v>0</v>
      </c>
      <c r="D17" s="138"/>
      <c r="E17" s="138"/>
    </row>
    <row r="18" spans="1:5" ht="19.5" customHeight="1">
      <c r="A18" s="45" t="s">
        <v>371</v>
      </c>
      <c r="B18" s="45" t="s">
        <v>372</v>
      </c>
      <c r="C18" s="138">
        <f t="shared" si="0"/>
        <v>443.020356</v>
      </c>
      <c r="D18" s="138">
        <v>439.281156</v>
      </c>
      <c r="E18" s="138">
        <v>3.7392</v>
      </c>
    </row>
    <row r="19" spans="1:5" ht="19.5" customHeight="1">
      <c r="A19" s="45" t="s">
        <v>373</v>
      </c>
      <c r="B19" s="45" t="s">
        <v>374</v>
      </c>
      <c r="C19" s="138">
        <f t="shared" si="0"/>
        <v>0</v>
      </c>
      <c r="D19" s="138"/>
      <c r="E19" s="138"/>
    </row>
    <row r="20" spans="1:5" ht="19.5" customHeight="1">
      <c r="A20" s="45" t="s">
        <v>375</v>
      </c>
      <c r="B20" s="45" t="s">
        <v>376</v>
      </c>
      <c r="C20" s="138">
        <f t="shared" si="0"/>
        <v>0</v>
      </c>
      <c r="D20" s="138"/>
      <c r="E20" s="138"/>
    </row>
    <row r="21" spans="1:5" ht="19.5" customHeight="1">
      <c r="A21" s="45" t="s">
        <v>377</v>
      </c>
      <c r="B21" s="45" t="s">
        <v>378</v>
      </c>
      <c r="C21" s="138">
        <f t="shared" si="0"/>
        <v>0</v>
      </c>
      <c r="D21" s="138">
        <v>0</v>
      </c>
      <c r="E21" s="138"/>
    </row>
    <row r="22" spans="1:5" ht="19.5" customHeight="1">
      <c r="A22" s="45" t="s">
        <v>379</v>
      </c>
      <c r="B22" s="45" t="s">
        <v>380</v>
      </c>
      <c r="C22" s="138">
        <f t="shared" si="0"/>
        <v>0</v>
      </c>
      <c r="D22" s="138">
        <f>D23</f>
        <v>0</v>
      </c>
      <c r="E22" s="138">
        <f>E23</f>
        <v>0</v>
      </c>
    </row>
    <row r="23" spans="1:5" ht="19.5" customHeight="1">
      <c r="A23" s="44" t="s">
        <v>381</v>
      </c>
      <c r="B23" s="45" t="s">
        <v>382</v>
      </c>
      <c r="C23" s="138">
        <f t="shared" si="0"/>
        <v>0</v>
      </c>
      <c r="D23" s="138"/>
      <c r="E23" s="138"/>
    </row>
    <row r="24" spans="1:5" ht="19.5" customHeight="1">
      <c r="A24" s="45" t="s">
        <v>383</v>
      </c>
      <c r="B24" s="45" t="s">
        <v>384</v>
      </c>
      <c r="C24" s="138">
        <f t="shared" si="0"/>
        <v>0</v>
      </c>
      <c r="D24" s="138">
        <f>D25+D26</f>
        <v>0</v>
      </c>
      <c r="E24" s="138">
        <f>E25+E26</f>
        <v>0</v>
      </c>
    </row>
    <row r="25" spans="1:5" ht="19.5" customHeight="1">
      <c r="A25" s="45" t="s">
        <v>385</v>
      </c>
      <c r="B25" s="45" t="s">
        <v>386</v>
      </c>
      <c r="C25" s="138">
        <f t="shared" si="0"/>
        <v>0</v>
      </c>
      <c r="D25" s="138"/>
      <c r="E25" s="138">
        <v>0</v>
      </c>
    </row>
    <row r="26" spans="1:5" ht="19.5" customHeight="1">
      <c r="A26" s="44" t="s">
        <v>387</v>
      </c>
      <c r="B26" s="45" t="s">
        <v>388</v>
      </c>
      <c r="C26" s="138">
        <f t="shared" si="0"/>
        <v>0</v>
      </c>
      <c r="D26" s="138"/>
      <c r="E26" s="138">
        <v>0</v>
      </c>
    </row>
    <row r="27" spans="1:5" ht="19.5" customHeight="1">
      <c r="A27" s="45" t="s">
        <v>389</v>
      </c>
      <c r="B27" s="45" t="s">
        <v>390</v>
      </c>
      <c r="C27" s="138">
        <f t="shared" si="0"/>
        <v>0</v>
      </c>
      <c r="D27" s="138">
        <f>D28</f>
        <v>0</v>
      </c>
      <c r="E27" s="138">
        <f>E28</f>
        <v>0</v>
      </c>
    </row>
    <row r="28" spans="1:5" ht="19.5" customHeight="1">
      <c r="A28" s="45" t="s">
        <v>391</v>
      </c>
      <c r="B28" s="45" t="s">
        <v>392</v>
      </c>
      <c r="C28" s="138">
        <f t="shared" si="0"/>
        <v>0</v>
      </c>
      <c r="D28" s="138"/>
      <c r="E28" s="138"/>
    </row>
    <row r="29" spans="1:5" ht="19.5" customHeight="1">
      <c r="A29" s="45" t="s">
        <v>393</v>
      </c>
      <c r="B29" s="45" t="s">
        <v>394</v>
      </c>
      <c r="C29" s="138">
        <f t="shared" si="0"/>
        <v>0</v>
      </c>
      <c r="D29" s="138">
        <f>D30</f>
        <v>0</v>
      </c>
      <c r="E29" s="138">
        <f>E30</f>
        <v>0</v>
      </c>
    </row>
    <row r="30" spans="1:5" ht="19.5" customHeight="1">
      <c r="A30" s="45" t="s">
        <v>395</v>
      </c>
      <c r="B30" s="45" t="s">
        <v>396</v>
      </c>
      <c r="C30" s="138">
        <f t="shared" si="0"/>
        <v>0</v>
      </c>
      <c r="D30" s="138">
        <v>0</v>
      </c>
      <c r="E30" s="138"/>
    </row>
    <row r="31" spans="1:5" s="135" customFormat="1" ht="19.5" customHeight="1">
      <c r="A31" s="42" t="s">
        <v>397</v>
      </c>
      <c r="B31" s="42" t="s">
        <v>331</v>
      </c>
      <c r="C31" s="137">
        <f t="shared" si="0"/>
        <v>202.223486</v>
      </c>
      <c r="D31" s="137">
        <f>D32+D37+D39+D41</f>
        <v>202.223486</v>
      </c>
      <c r="E31" s="137">
        <f>E32+E37+E39+E41</f>
        <v>0</v>
      </c>
    </row>
    <row r="32" spans="1:5" ht="19.5" customHeight="1">
      <c r="A32" s="45" t="s">
        <v>398</v>
      </c>
      <c r="B32" s="45" t="s">
        <v>399</v>
      </c>
      <c r="C32" s="138">
        <f t="shared" si="0"/>
        <v>202.223486</v>
      </c>
      <c r="D32" s="138">
        <f>D33+D34+D35+D36</f>
        <v>202.223486</v>
      </c>
      <c r="E32" s="138">
        <f>E33+E34+E35+E36</f>
        <v>0</v>
      </c>
    </row>
    <row r="33" spans="1:5" ht="19.5" customHeight="1">
      <c r="A33" s="44" t="s">
        <v>400</v>
      </c>
      <c r="B33" s="45" t="s">
        <v>401</v>
      </c>
      <c r="C33" s="138">
        <f t="shared" si="0"/>
        <v>0</v>
      </c>
      <c r="D33" s="138"/>
      <c r="E33" s="138">
        <v>0</v>
      </c>
    </row>
    <row r="34" spans="1:5" ht="19.5" customHeight="1">
      <c r="A34" s="44" t="s">
        <v>402</v>
      </c>
      <c r="B34" s="45" t="s">
        <v>403</v>
      </c>
      <c r="C34" s="138">
        <f t="shared" si="0"/>
        <v>41.677248</v>
      </c>
      <c r="D34" s="138">
        <v>41.677248</v>
      </c>
      <c r="E34" s="138">
        <v>0</v>
      </c>
    </row>
    <row r="35" spans="1:5" ht="19.5" customHeight="1">
      <c r="A35" s="44" t="s">
        <v>404</v>
      </c>
      <c r="B35" s="45" t="s">
        <v>405</v>
      </c>
      <c r="C35" s="138">
        <f t="shared" si="0"/>
        <v>20.838624</v>
      </c>
      <c r="D35" s="138">
        <v>20.838624</v>
      </c>
      <c r="E35" s="138">
        <v>0</v>
      </c>
    </row>
    <row r="36" spans="1:5" ht="19.5" customHeight="1">
      <c r="A36" s="45" t="s">
        <v>406</v>
      </c>
      <c r="B36" s="45" t="s">
        <v>407</v>
      </c>
      <c r="C36" s="138">
        <f t="shared" si="0"/>
        <v>139.707614</v>
      </c>
      <c r="D36" s="138">
        <v>139.707614</v>
      </c>
      <c r="E36" s="138"/>
    </row>
    <row r="37" spans="1:5" ht="19.5" customHeight="1">
      <c r="A37" s="45" t="s">
        <v>408</v>
      </c>
      <c r="B37" s="45" t="s">
        <v>409</v>
      </c>
      <c r="C37" s="138">
        <f t="shared" si="0"/>
        <v>0</v>
      </c>
      <c r="D37" s="138">
        <f>D38</f>
        <v>0</v>
      </c>
      <c r="E37" s="138">
        <f>E38</f>
        <v>0</v>
      </c>
    </row>
    <row r="38" spans="1:5" ht="19.5" customHeight="1">
      <c r="A38" s="44" t="s">
        <v>410</v>
      </c>
      <c r="B38" s="45" t="s">
        <v>411</v>
      </c>
      <c r="C38" s="138">
        <f t="shared" si="0"/>
        <v>0</v>
      </c>
      <c r="D38" s="138">
        <v>0</v>
      </c>
      <c r="E38" s="138"/>
    </row>
    <row r="39" spans="1:5" ht="19.5" customHeight="1">
      <c r="A39" s="44" t="s">
        <v>412</v>
      </c>
      <c r="B39" s="45" t="s">
        <v>413</v>
      </c>
      <c r="C39" s="138">
        <f t="shared" si="0"/>
        <v>0</v>
      </c>
      <c r="D39" s="138"/>
      <c r="E39" s="138">
        <v>0</v>
      </c>
    </row>
    <row r="40" spans="1:5" ht="19.5" customHeight="1">
      <c r="A40" s="44" t="s">
        <v>414</v>
      </c>
      <c r="B40" s="45" t="s">
        <v>415</v>
      </c>
      <c r="C40" s="138">
        <f t="shared" si="0"/>
        <v>0</v>
      </c>
      <c r="D40" s="138"/>
      <c r="E40" s="138">
        <v>0</v>
      </c>
    </row>
    <row r="41" spans="1:5" ht="19.5" customHeight="1">
      <c r="A41" s="44" t="s">
        <v>416</v>
      </c>
      <c r="B41" s="45" t="s">
        <v>417</v>
      </c>
      <c r="C41" s="138">
        <f t="shared" si="0"/>
        <v>0</v>
      </c>
      <c r="D41" s="138">
        <f>D42</f>
        <v>0</v>
      </c>
      <c r="E41" s="138">
        <f>E42</f>
        <v>0</v>
      </c>
    </row>
    <row r="42" spans="1:5" ht="19.5" customHeight="1">
      <c r="A42" s="44" t="s">
        <v>418</v>
      </c>
      <c r="B42" s="45" t="s">
        <v>419</v>
      </c>
      <c r="C42" s="138">
        <f t="shared" si="0"/>
        <v>0</v>
      </c>
      <c r="D42" s="138"/>
      <c r="E42" s="138">
        <v>0</v>
      </c>
    </row>
    <row r="43" spans="1:5" s="135" customFormat="1" ht="19.5" customHeight="1">
      <c r="A43" s="42" t="s">
        <v>420</v>
      </c>
      <c r="B43" s="42" t="s">
        <v>332</v>
      </c>
      <c r="C43" s="137">
        <f t="shared" si="0"/>
        <v>46.571602</v>
      </c>
      <c r="D43" s="137">
        <f>D44+D49</f>
        <v>46.571602</v>
      </c>
      <c r="E43" s="137">
        <f>E44+E49</f>
        <v>0</v>
      </c>
    </row>
    <row r="44" spans="1:5" ht="19.5" customHeight="1">
      <c r="A44" s="45" t="s">
        <v>421</v>
      </c>
      <c r="B44" s="45" t="s">
        <v>422</v>
      </c>
      <c r="C44" s="138">
        <f t="shared" si="0"/>
        <v>46.571602</v>
      </c>
      <c r="D44" s="138">
        <f>D45+D46+D47+D48</f>
        <v>46.571602</v>
      </c>
      <c r="E44" s="138">
        <f>E45+E46+E47+E48</f>
        <v>0</v>
      </c>
    </row>
    <row r="45" spans="1:5" ht="19.5" customHeight="1">
      <c r="A45" s="45" t="s">
        <v>423</v>
      </c>
      <c r="B45" s="45" t="s">
        <v>424</v>
      </c>
      <c r="C45" s="138">
        <f t="shared" si="0"/>
        <v>0</v>
      </c>
      <c r="D45" s="138"/>
      <c r="E45" s="138"/>
    </row>
    <row r="46" spans="1:5" ht="19.5" customHeight="1">
      <c r="A46" s="45" t="s">
        <v>425</v>
      </c>
      <c r="B46" s="45" t="s">
        <v>426</v>
      </c>
      <c r="C46" s="138">
        <f t="shared" si="0"/>
        <v>30.331602</v>
      </c>
      <c r="D46" s="138">
        <v>30.331602</v>
      </c>
      <c r="E46" s="138"/>
    </row>
    <row r="47" spans="1:5" ht="19.5" customHeight="1">
      <c r="A47" s="45" t="s">
        <v>427</v>
      </c>
      <c r="B47" s="45" t="s">
        <v>428</v>
      </c>
      <c r="C47" s="138">
        <f t="shared" si="0"/>
        <v>0</v>
      </c>
      <c r="D47" s="138"/>
      <c r="E47" s="138"/>
    </row>
    <row r="48" spans="1:5" ht="19.5" customHeight="1">
      <c r="A48" s="44" t="s">
        <v>429</v>
      </c>
      <c r="B48" s="45" t="s">
        <v>430</v>
      </c>
      <c r="C48" s="138">
        <f t="shared" si="0"/>
        <v>16.24</v>
      </c>
      <c r="D48" s="138">
        <v>16.24</v>
      </c>
      <c r="E48" s="138"/>
    </row>
    <row r="49" spans="1:5" ht="19.5" customHeight="1">
      <c r="A49" s="44" t="s">
        <v>431</v>
      </c>
      <c r="B49" s="45" t="s">
        <v>432</v>
      </c>
      <c r="C49" s="138">
        <f t="shared" si="0"/>
        <v>0</v>
      </c>
      <c r="D49" s="138">
        <f>D50</f>
        <v>0</v>
      </c>
      <c r="E49" s="138">
        <f>E50</f>
        <v>0</v>
      </c>
    </row>
    <row r="50" spans="1:5" ht="19.5" customHeight="1">
      <c r="A50" s="44" t="s">
        <v>433</v>
      </c>
      <c r="B50" s="45" t="s">
        <v>434</v>
      </c>
      <c r="C50" s="138">
        <f t="shared" si="0"/>
        <v>0</v>
      </c>
      <c r="D50" s="138"/>
      <c r="E50" s="138">
        <v>0</v>
      </c>
    </row>
    <row r="51" spans="1:5" s="135" customFormat="1" ht="19.5" customHeight="1">
      <c r="A51" s="42" t="s">
        <v>435</v>
      </c>
      <c r="B51" s="42" t="s">
        <v>337</v>
      </c>
      <c r="C51" s="137">
        <f t="shared" si="0"/>
        <v>31.257936</v>
      </c>
      <c r="D51" s="137">
        <f>D52</f>
        <v>31.257936</v>
      </c>
      <c r="E51" s="137">
        <f>E52</f>
        <v>0</v>
      </c>
    </row>
    <row r="52" spans="1:5" ht="19.5" customHeight="1">
      <c r="A52" s="45" t="s">
        <v>436</v>
      </c>
      <c r="B52" s="45" t="s">
        <v>437</v>
      </c>
      <c r="C52" s="138">
        <f t="shared" si="0"/>
        <v>31.257936</v>
      </c>
      <c r="D52" s="138">
        <f>D53</f>
        <v>31.257936</v>
      </c>
      <c r="E52" s="138">
        <f>E53</f>
        <v>0</v>
      </c>
    </row>
    <row r="53" spans="1:5" ht="19.5" customHeight="1">
      <c r="A53" s="45" t="s">
        <v>438</v>
      </c>
      <c r="B53" s="45" t="s">
        <v>439</v>
      </c>
      <c r="C53" s="138">
        <f t="shared" si="0"/>
        <v>31.257936</v>
      </c>
      <c r="D53" s="138">
        <v>31.257936</v>
      </c>
      <c r="E53" s="138">
        <v>0</v>
      </c>
    </row>
    <row r="54" ht="19.5" customHeight="1">
      <c r="A54" s="110" t="s">
        <v>440</v>
      </c>
    </row>
    <row r="60" s="27" customFormat="1" ht="12.75" customHeight="1"/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selection activeCell="I11" sqref="I11"/>
    </sheetView>
  </sheetViews>
  <sheetFormatPr defaultColWidth="6.875" defaultRowHeight="19.5" customHeight="1"/>
  <cols>
    <col min="1" max="1" width="14.50390625" style="25" customWidth="1"/>
    <col min="2" max="2" width="33.375" style="25" customWidth="1"/>
    <col min="3" max="5" width="20.625" style="25" customWidth="1"/>
    <col min="6" max="6" width="6.875" style="25" customWidth="1"/>
    <col min="7" max="7" width="17.125" style="25" bestFit="1" customWidth="1"/>
    <col min="8" max="16384" width="6.875" style="25" customWidth="1"/>
  </cols>
  <sheetData>
    <row r="1" spans="1:5" ht="19.5" customHeight="1">
      <c r="A1" s="26" t="s">
        <v>441</v>
      </c>
      <c r="E1" s="122"/>
    </row>
    <row r="2" spans="1:5" ht="44.25" customHeight="1">
      <c r="A2" s="123" t="s">
        <v>442</v>
      </c>
      <c r="B2" s="124"/>
      <c r="C2" s="124"/>
      <c r="D2" s="124"/>
      <c r="E2" s="124"/>
    </row>
    <row r="3" spans="1:5" ht="19.5" customHeight="1">
      <c r="A3" s="124"/>
      <c r="B3" s="124"/>
      <c r="C3" s="124"/>
      <c r="D3" s="124"/>
      <c r="E3" s="124"/>
    </row>
    <row r="4" spans="1:5" s="113" customFormat="1" ht="19.5" customHeight="1">
      <c r="A4" s="33"/>
      <c r="B4" s="32"/>
      <c r="C4" s="32"/>
      <c r="D4" s="32"/>
      <c r="E4" s="125" t="s">
        <v>313</v>
      </c>
    </row>
    <row r="5" spans="1:5" s="113" customFormat="1" ht="19.5" customHeight="1">
      <c r="A5" s="180" t="s">
        <v>443</v>
      </c>
      <c r="B5" s="180"/>
      <c r="C5" s="180" t="s">
        <v>444</v>
      </c>
      <c r="D5" s="180"/>
      <c r="E5" s="180"/>
    </row>
    <row r="6" spans="1:5" s="113" customFormat="1" ht="19.5" customHeight="1">
      <c r="A6" s="58" t="s">
        <v>348</v>
      </c>
      <c r="B6" s="58" t="s">
        <v>349</v>
      </c>
      <c r="C6" s="58" t="s">
        <v>318</v>
      </c>
      <c r="D6" s="58" t="s">
        <v>445</v>
      </c>
      <c r="E6" s="58" t="s">
        <v>446</v>
      </c>
    </row>
    <row r="7" spans="1:7" s="121" customFormat="1" ht="19.5" customHeight="1">
      <c r="A7" s="126" t="s">
        <v>447</v>
      </c>
      <c r="B7" s="127" t="s">
        <v>448</v>
      </c>
      <c r="C7" s="128">
        <f>D7+E7</f>
        <v>715.59498</v>
      </c>
      <c r="D7" s="128">
        <f>SUM(D8,D21,D50,D60)</f>
        <v>694.806072</v>
      </c>
      <c r="E7" s="128">
        <f>SUM(E8,E21,E50,E60)</f>
        <v>20.788908</v>
      </c>
      <c r="G7" s="129">
        <f>'2 一般公共预算支出-无上年数'!D7-'3 一般公共预算财政基本支出'!C7</f>
        <v>0</v>
      </c>
    </row>
    <row r="8" spans="1:5" s="121" customFormat="1" ht="19.5" customHeight="1">
      <c r="A8" s="130" t="s">
        <v>449</v>
      </c>
      <c r="B8" s="49" t="s">
        <v>450</v>
      </c>
      <c r="C8" s="131">
        <f>D8+E8</f>
        <v>549.806072</v>
      </c>
      <c r="D8" s="131">
        <f>SUM(D9:D20)</f>
        <v>549.806072</v>
      </c>
      <c r="E8" s="131">
        <f>SUM(E9:E20)</f>
        <v>0</v>
      </c>
    </row>
    <row r="9" spans="1:8" s="113" customFormat="1" ht="19.5" customHeight="1">
      <c r="A9" s="132" t="s">
        <v>451</v>
      </c>
      <c r="B9" s="133" t="s">
        <v>452</v>
      </c>
      <c r="C9" s="134">
        <f aca="true" t="shared" si="0" ref="C9:C61">D9+E9</f>
        <v>146.7132</v>
      </c>
      <c r="D9" s="64">
        <v>146.7132</v>
      </c>
      <c r="E9" s="64"/>
      <c r="H9" s="100"/>
    </row>
    <row r="10" spans="1:5" s="113" customFormat="1" ht="19.5" customHeight="1">
      <c r="A10" s="132" t="s">
        <v>453</v>
      </c>
      <c r="B10" s="133" t="s">
        <v>454</v>
      </c>
      <c r="C10" s="134">
        <f t="shared" si="0"/>
        <v>4.8216</v>
      </c>
      <c r="D10" s="64">
        <v>4.8216</v>
      </c>
      <c r="E10" s="64"/>
    </row>
    <row r="11" spans="1:5" s="113" customFormat="1" ht="19.5" customHeight="1">
      <c r="A11" s="132" t="s">
        <v>455</v>
      </c>
      <c r="B11" s="133" t="s">
        <v>456</v>
      </c>
      <c r="C11" s="134">
        <f t="shared" si="0"/>
        <v>0</v>
      </c>
      <c r="D11" s="64"/>
      <c r="E11" s="64"/>
    </row>
    <row r="12" spans="1:5" s="113" customFormat="1" ht="19.5" customHeight="1">
      <c r="A12" s="132" t="s">
        <v>457</v>
      </c>
      <c r="B12" s="133" t="s">
        <v>458</v>
      </c>
      <c r="C12" s="134">
        <f t="shared" si="0"/>
        <v>263.092</v>
      </c>
      <c r="D12" s="64">
        <v>263.092</v>
      </c>
      <c r="E12" s="64"/>
    </row>
    <row r="13" spans="1:7" s="113" customFormat="1" ht="19.5" customHeight="1">
      <c r="A13" s="132" t="s">
        <v>459</v>
      </c>
      <c r="B13" s="133" t="s">
        <v>460</v>
      </c>
      <c r="C13" s="134">
        <f t="shared" si="0"/>
        <v>41.677248</v>
      </c>
      <c r="D13" s="64">
        <v>41.677248</v>
      </c>
      <c r="E13" s="64"/>
      <c r="G13" s="100"/>
    </row>
    <row r="14" spans="1:8" s="113" customFormat="1" ht="19.5" customHeight="1">
      <c r="A14" s="132" t="s">
        <v>461</v>
      </c>
      <c r="B14" s="133" t="s">
        <v>462</v>
      </c>
      <c r="C14" s="134">
        <f t="shared" si="0"/>
        <v>20.838624</v>
      </c>
      <c r="D14" s="64">
        <v>20.838624</v>
      </c>
      <c r="E14" s="64"/>
      <c r="H14" s="100"/>
    </row>
    <row r="15" spans="1:8" s="113" customFormat="1" ht="19.5" customHeight="1">
      <c r="A15" s="132" t="s">
        <v>463</v>
      </c>
      <c r="B15" s="133" t="s">
        <v>464</v>
      </c>
      <c r="C15" s="134">
        <f t="shared" si="0"/>
        <v>30.331602</v>
      </c>
      <c r="D15" s="64">
        <v>30.331602</v>
      </c>
      <c r="E15" s="64"/>
      <c r="H15" s="100"/>
    </row>
    <row r="16" spans="1:8" s="113" customFormat="1" ht="19.5" customHeight="1">
      <c r="A16" s="132" t="s">
        <v>465</v>
      </c>
      <c r="B16" s="133" t="s">
        <v>466</v>
      </c>
      <c r="C16" s="134">
        <f t="shared" si="0"/>
        <v>0</v>
      </c>
      <c r="D16" s="64"/>
      <c r="E16" s="64"/>
      <c r="H16" s="100"/>
    </row>
    <row r="17" spans="1:8" s="113" customFormat="1" ht="19.5" customHeight="1">
      <c r="A17" s="132" t="s">
        <v>467</v>
      </c>
      <c r="B17" s="133" t="s">
        <v>468</v>
      </c>
      <c r="C17" s="134">
        <f t="shared" si="0"/>
        <v>6.433862</v>
      </c>
      <c r="D17" s="64">
        <v>6.433862</v>
      </c>
      <c r="E17" s="64"/>
      <c r="H17" s="100"/>
    </row>
    <row r="18" spans="1:8" s="113" customFormat="1" ht="19.5" customHeight="1">
      <c r="A18" s="132" t="s">
        <v>469</v>
      </c>
      <c r="B18" s="133" t="s">
        <v>470</v>
      </c>
      <c r="C18" s="134">
        <f t="shared" si="0"/>
        <v>31.257936</v>
      </c>
      <c r="D18" s="64">
        <v>31.257936</v>
      </c>
      <c r="E18" s="64"/>
      <c r="H18" s="100"/>
    </row>
    <row r="19" spans="1:8" s="113" customFormat="1" ht="19.5" customHeight="1">
      <c r="A19" s="132" t="s">
        <v>471</v>
      </c>
      <c r="B19" s="133" t="s">
        <v>472</v>
      </c>
      <c r="C19" s="134">
        <f t="shared" si="0"/>
        <v>4.64</v>
      </c>
      <c r="D19" s="64">
        <v>4.64</v>
      </c>
      <c r="E19" s="64"/>
      <c r="F19" s="100"/>
      <c r="H19" s="100"/>
    </row>
    <row r="20" spans="1:8" s="113" customFormat="1" ht="19.5" customHeight="1">
      <c r="A20" s="132" t="s">
        <v>473</v>
      </c>
      <c r="B20" s="133" t="s">
        <v>474</v>
      </c>
      <c r="C20" s="134">
        <f t="shared" si="0"/>
        <v>0</v>
      </c>
      <c r="D20" s="64"/>
      <c r="E20" s="64"/>
      <c r="H20" s="100"/>
    </row>
    <row r="21" spans="1:5" s="121" customFormat="1" ht="19.5" customHeight="1">
      <c r="A21" s="130" t="s">
        <v>475</v>
      </c>
      <c r="B21" s="49" t="s">
        <v>476</v>
      </c>
      <c r="C21" s="131">
        <f t="shared" si="0"/>
        <v>20.648908</v>
      </c>
      <c r="D21" s="131">
        <f>SUM(D22:D49)</f>
        <v>0</v>
      </c>
      <c r="E21" s="131">
        <f>SUM(E22:E49)</f>
        <v>20.648908</v>
      </c>
    </row>
    <row r="22" spans="1:11" s="113" customFormat="1" ht="19.5" customHeight="1">
      <c r="A22" s="132" t="s">
        <v>477</v>
      </c>
      <c r="B22" s="91" t="s">
        <v>478</v>
      </c>
      <c r="C22" s="134">
        <f t="shared" si="0"/>
        <v>0.313</v>
      </c>
      <c r="D22" s="64"/>
      <c r="E22" s="64">
        <v>0.313</v>
      </c>
      <c r="K22" s="100"/>
    </row>
    <row r="23" spans="1:5" s="113" customFormat="1" ht="19.5" customHeight="1">
      <c r="A23" s="132" t="s">
        <v>479</v>
      </c>
      <c r="B23" s="47" t="s">
        <v>480</v>
      </c>
      <c r="C23" s="134">
        <f t="shared" si="0"/>
        <v>0</v>
      </c>
      <c r="D23" s="64"/>
      <c r="E23" s="64"/>
    </row>
    <row r="24" spans="1:7" s="113" customFormat="1" ht="19.5" customHeight="1">
      <c r="A24" s="132" t="s">
        <v>481</v>
      </c>
      <c r="B24" s="47" t="s">
        <v>482</v>
      </c>
      <c r="C24" s="134">
        <f t="shared" si="0"/>
        <v>0</v>
      </c>
      <c r="D24" s="64"/>
      <c r="E24" s="64"/>
      <c r="G24" s="100"/>
    </row>
    <row r="25" spans="1:5" s="113" customFormat="1" ht="19.5" customHeight="1">
      <c r="A25" s="132" t="s">
        <v>483</v>
      </c>
      <c r="B25" s="47" t="s">
        <v>484</v>
      </c>
      <c r="C25" s="134">
        <f t="shared" si="0"/>
        <v>0</v>
      </c>
      <c r="D25" s="64"/>
      <c r="E25" s="64"/>
    </row>
    <row r="26" spans="1:5" s="113" customFormat="1" ht="19.5" customHeight="1">
      <c r="A26" s="132" t="s">
        <v>485</v>
      </c>
      <c r="B26" s="47" t="s">
        <v>486</v>
      </c>
      <c r="C26" s="134">
        <f t="shared" si="0"/>
        <v>0.02</v>
      </c>
      <c r="D26" s="64"/>
      <c r="E26" s="64">
        <v>0.02</v>
      </c>
    </row>
    <row r="27" spans="1:9" s="113" customFormat="1" ht="19.5" customHeight="1">
      <c r="A27" s="132" t="s">
        <v>487</v>
      </c>
      <c r="B27" s="47" t="s">
        <v>488</v>
      </c>
      <c r="C27" s="134">
        <f t="shared" si="0"/>
        <v>0.05</v>
      </c>
      <c r="D27" s="64"/>
      <c r="E27" s="64">
        <v>0.05</v>
      </c>
      <c r="F27" s="100"/>
      <c r="I27" s="100"/>
    </row>
    <row r="28" spans="1:5" s="113" customFormat="1" ht="19.5" customHeight="1">
      <c r="A28" s="132" t="s">
        <v>489</v>
      </c>
      <c r="B28" s="47" t="s">
        <v>490</v>
      </c>
      <c r="C28" s="134">
        <f t="shared" si="0"/>
        <v>0.02</v>
      </c>
      <c r="D28" s="64"/>
      <c r="E28" s="64">
        <v>0.02</v>
      </c>
    </row>
    <row r="29" spans="1:5" s="113" customFormat="1" ht="19.5" customHeight="1">
      <c r="A29" s="132" t="s">
        <v>491</v>
      </c>
      <c r="B29" s="47" t="s">
        <v>492</v>
      </c>
      <c r="C29" s="134">
        <f t="shared" si="0"/>
        <v>0</v>
      </c>
      <c r="D29" s="64"/>
      <c r="E29" s="64"/>
    </row>
    <row r="30" spans="1:5" s="113" customFormat="1" ht="19.5" customHeight="1">
      <c r="A30" s="132" t="s">
        <v>493</v>
      </c>
      <c r="B30" s="47" t="s">
        <v>494</v>
      </c>
      <c r="C30" s="134">
        <f t="shared" si="0"/>
        <v>0</v>
      </c>
      <c r="D30" s="64"/>
      <c r="E30" s="64"/>
    </row>
    <row r="31" spans="1:5" s="113" customFormat="1" ht="19.5" customHeight="1">
      <c r="A31" s="132" t="s">
        <v>495</v>
      </c>
      <c r="B31" s="91" t="s">
        <v>496</v>
      </c>
      <c r="C31" s="134">
        <f t="shared" si="0"/>
        <v>0.12</v>
      </c>
      <c r="D31" s="64"/>
      <c r="E31" s="64">
        <v>0.12</v>
      </c>
    </row>
    <row r="32" spans="1:13" s="113" customFormat="1" ht="19.5" customHeight="1">
      <c r="A32" s="132" t="s">
        <v>497</v>
      </c>
      <c r="B32" s="91" t="s">
        <v>498</v>
      </c>
      <c r="C32" s="134">
        <f t="shared" si="0"/>
        <v>0</v>
      </c>
      <c r="D32" s="64"/>
      <c r="E32" s="64"/>
      <c r="M32" s="100"/>
    </row>
    <row r="33" spans="1:8" s="113" customFormat="1" ht="19.5" customHeight="1">
      <c r="A33" s="132" t="s">
        <v>499</v>
      </c>
      <c r="B33" s="47" t="s">
        <v>500</v>
      </c>
      <c r="C33" s="134">
        <f t="shared" si="0"/>
        <v>0.14</v>
      </c>
      <c r="D33" s="64"/>
      <c r="E33" s="64">
        <v>0.14</v>
      </c>
      <c r="H33" s="100"/>
    </row>
    <row r="34" spans="1:6" s="113" customFormat="1" ht="19.5" customHeight="1">
      <c r="A34" s="132" t="s">
        <v>501</v>
      </c>
      <c r="B34" s="47" t="s">
        <v>502</v>
      </c>
      <c r="C34" s="134">
        <f t="shared" si="0"/>
        <v>0</v>
      </c>
      <c r="D34" s="64"/>
      <c r="E34" s="64"/>
      <c r="F34" s="100"/>
    </row>
    <row r="35" spans="1:7" s="113" customFormat="1" ht="19.5" customHeight="1">
      <c r="A35" s="132" t="s">
        <v>503</v>
      </c>
      <c r="B35" s="47" t="s">
        <v>504</v>
      </c>
      <c r="C35" s="134">
        <f t="shared" si="0"/>
        <v>0.05</v>
      </c>
      <c r="D35" s="64"/>
      <c r="E35" s="64">
        <v>0.05</v>
      </c>
      <c r="F35" s="100"/>
      <c r="G35" s="100"/>
    </row>
    <row r="36" spans="1:5" s="113" customFormat="1" ht="19.5" customHeight="1">
      <c r="A36" s="132" t="s">
        <v>505</v>
      </c>
      <c r="B36" s="47" t="s">
        <v>506</v>
      </c>
      <c r="C36" s="134">
        <f t="shared" si="0"/>
        <v>3.957242</v>
      </c>
      <c r="D36" s="64"/>
      <c r="E36" s="64">
        <v>3.957242</v>
      </c>
    </row>
    <row r="37" spans="1:6" s="113" customFormat="1" ht="19.5" customHeight="1">
      <c r="A37" s="132" t="s">
        <v>507</v>
      </c>
      <c r="B37" s="47" t="s">
        <v>508</v>
      </c>
      <c r="C37" s="134">
        <f t="shared" si="0"/>
        <v>0</v>
      </c>
      <c r="D37" s="64"/>
      <c r="E37" s="64"/>
      <c r="F37" s="100"/>
    </row>
    <row r="38" spans="1:5" s="113" customFormat="1" ht="19.5" customHeight="1">
      <c r="A38" s="132" t="s">
        <v>509</v>
      </c>
      <c r="B38" s="47" t="s">
        <v>510</v>
      </c>
      <c r="C38" s="134">
        <f t="shared" si="0"/>
        <v>0</v>
      </c>
      <c r="D38" s="64"/>
      <c r="E38" s="64"/>
    </row>
    <row r="39" spans="1:5" s="113" customFormat="1" ht="19.5" customHeight="1">
      <c r="A39" s="132" t="s">
        <v>511</v>
      </c>
      <c r="B39" s="47" t="s">
        <v>512</v>
      </c>
      <c r="C39" s="134">
        <f t="shared" si="0"/>
        <v>0</v>
      </c>
      <c r="D39" s="64"/>
      <c r="E39" s="64"/>
    </row>
    <row r="40" spans="1:5" s="113" customFormat="1" ht="19.5" customHeight="1">
      <c r="A40" s="132" t="s">
        <v>513</v>
      </c>
      <c r="B40" s="47" t="s">
        <v>514</v>
      </c>
      <c r="C40" s="134">
        <f t="shared" si="0"/>
        <v>0</v>
      </c>
      <c r="D40" s="64"/>
      <c r="E40" s="64"/>
    </row>
    <row r="41" spans="1:5" s="113" customFormat="1" ht="19.5" customHeight="1">
      <c r="A41" s="132" t="s">
        <v>515</v>
      </c>
      <c r="B41" s="47" t="s">
        <v>516</v>
      </c>
      <c r="C41" s="134">
        <f t="shared" si="0"/>
        <v>0</v>
      </c>
      <c r="D41" s="64"/>
      <c r="E41" s="64"/>
    </row>
    <row r="42" spans="1:16" s="113" customFormat="1" ht="19.5" customHeight="1">
      <c r="A42" s="132" t="s">
        <v>517</v>
      </c>
      <c r="B42" s="47" t="s">
        <v>518</v>
      </c>
      <c r="C42" s="134">
        <f t="shared" si="0"/>
        <v>0.06</v>
      </c>
      <c r="D42" s="64"/>
      <c r="E42" s="64">
        <v>0.06</v>
      </c>
      <c r="G42" s="100"/>
      <c r="P42" s="100"/>
    </row>
    <row r="43" spans="1:5" s="113" customFormat="1" ht="19.5" customHeight="1">
      <c r="A43" s="132" t="s">
        <v>519</v>
      </c>
      <c r="B43" s="47" t="s">
        <v>520</v>
      </c>
      <c r="C43" s="134">
        <f t="shared" si="0"/>
        <v>0</v>
      </c>
      <c r="D43" s="64"/>
      <c r="E43" s="64"/>
    </row>
    <row r="44" spans="1:6" s="113" customFormat="1" ht="19.5" customHeight="1">
      <c r="A44" s="132" t="s">
        <v>521</v>
      </c>
      <c r="B44" s="91" t="s">
        <v>522</v>
      </c>
      <c r="C44" s="134">
        <f t="shared" si="0"/>
        <v>5.209656</v>
      </c>
      <c r="D44" s="64"/>
      <c r="E44" s="64">
        <v>5.209656</v>
      </c>
      <c r="F44" s="100"/>
    </row>
    <row r="45" spans="1:5" s="113" customFormat="1" ht="19.5" customHeight="1">
      <c r="A45" s="132" t="s">
        <v>523</v>
      </c>
      <c r="B45" s="47" t="s">
        <v>524</v>
      </c>
      <c r="C45" s="134">
        <f t="shared" si="0"/>
        <v>10.70901</v>
      </c>
      <c r="D45" s="64"/>
      <c r="E45" s="64">
        <v>10.70901</v>
      </c>
    </row>
    <row r="46" spans="1:13" s="113" customFormat="1" ht="19.5" customHeight="1">
      <c r="A46" s="132" t="s">
        <v>525</v>
      </c>
      <c r="B46" s="47" t="s">
        <v>526</v>
      </c>
      <c r="C46" s="134">
        <f t="shared" si="0"/>
        <v>0</v>
      </c>
      <c r="D46" s="64"/>
      <c r="E46" s="64"/>
      <c r="F46" s="100"/>
      <c r="M46" s="100"/>
    </row>
    <row r="47" spans="1:13" s="113" customFormat="1" ht="19.5" customHeight="1">
      <c r="A47" s="132" t="s">
        <v>527</v>
      </c>
      <c r="B47" s="47" t="s">
        <v>528</v>
      </c>
      <c r="C47" s="134">
        <f t="shared" si="0"/>
        <v>0</v>
      </c>
      <c r="D47" s="64"/>
      <c r="E47" s="64"/>
      <c r="M47" s="100"/>
    </row>
    <row r="48" spans="1:7" s="113" customFormat="1" ht="19.5" customHeight="1">
      <c r="A48" s="132" t="s">
        <v>529</v>
      </c>
      <c r="B48" s="47" t="s">
        <v>530</v>
      </c>
      <c r="C48" s="134">
        <f t="shared" si="0"/>
        <v>0</v>
      </c>
      <c r="D48" s="64"/>
      <c r="E48" s="64"/>
      <c r="G48" s="100"/>
    </row>
    <row r="49" spans="1:6" s="113" customFormat="1" ht="19.5" customHeight="1">
      <c r="A49" s="132" t="s">
        <v>531</v>
      </c>
      <c r="B49" s="47" t="s">
        <v>532</v>
      </c>
      <c r="C49" s="134">
        <f t="shared" si="0"/>
        <v>0</v>
      </c>
      <c r="D49" s="64"/>
      <c r="E49" s="64"/>
      <c r="F49" s="100"/>
    </row>
    <row r="50" spans="1:5" s="121" customFormat="1" ht="19.5" customHeight="1">
      <c r="A50" s="130" t="s">
        <v>533</v>
      </c>
      <c r="B50" s="49" t="s">
        <v>534</v>
      </c>
      <c r="C50" s="131">
        <f t="shared" si="0"/>
        <v>145</v>
      </c>
      <c r="D50" s="131">
        <f>SUM(D51:D59)</f>
        <v>145</v>
      </c>
      <c r="E50" s="131">
        <f>SUM(E51:E59)</f>
        <v>0</v>
      </c>
    </row>
    <row r="51" spans="1:5" s="113" customFormat="1" ht="19.5" customHeight="1">
      <c r="A51" s="132" t="s">
        <v>535</v>
      </c>
      <c r="B51" s="133" t="s">
        <v>536</v>
      </c>
      <c r="C51" s="134">
        <f t="shared" si="0"/>
        <v>0</v>
      </c>
      <c r="D51" s="134"/>
      <c r="E51" s="64"/>
    </row>
    <row r="52" spans="1:7" s="113" customFormat="1" ht="19.5" customHeight="1">
      <c r="A52" s="132" t="s">
        <v>537</v>
      </c>
      <c r="B52" s="133" t="s">
        <v>538</v>
      </c>
      <c r="C52" s="134">
        <f t="shared" si="0"/>
        <v>0</v>
      </c>
      <c r="D52" s="134">
        <v>0</v>
      </c>
      <c r="E52" s="64"/>
      <c r="F52" s="100"/>
      <c r="G52" s="100"/>
    </row>
    <row r="53" spans="1:5" s="113" customFormat="1" ht="19.5" customHeight="1">
      <c r="A53" s="132" t="s">
        <v>539</v>
      </c>
      <c r="B53" s="47" t="s">
        <v>540</v>
      </c>
      <c r="C53" s="134">
        <f t="shared" si="0"/>
        <v>0</v>
      </c>
      <c r="D53" s="64"/>
      <c r="E53" s="64"/>
    </row>
    <row r="54" spans="1:5" s="113" customFormat="1" ht="19.5" customHeight="1">
      <c r="A54" s="132" t="s">
        <v>541</v>
      </c>
      <c r="B54" s="47" t="s">
        <v>542</v>
      </c>
      <c r="C54" s="134">
        <f t="shared" si="0"/>
        <v>0</v>
      </c>
      <c r="D54" s="64"/>
      <c r="E54" s="64"/>
    </row>
    <row r="55" spans="1:5" s="113" customFormat="1" ht="19.5" customHeight="1">
      <c r="A55" s="132" t="s">
        <v>543</v>
      </c>
      <c r="B55" s="47" t="s">
        <v>472</v>
      </c>
      <c r="C55" s="134">
        <f t="shared" si="0"/>
        <v>11.6</v>
      </c>
      <c r="D55" s="64">
        <v>11.6</v>
      </c>
      <c r="E55" s="64"/>
    </row>
    <row r="56" spans="1:5" s="113" customFormat="1" ht="19.5" customHeight="1">
      <c r="A56" s="132" t="s">
        <v>544</v>
      </c>
      <c r="B56" s="47" t="s">
        <v>545</v>
      </c>
      <c r="C56" s="134">
        <f t="shared" si="0"/>
        <v>0</v>
      </c>
      <c r="D56" s="64"/>
      <c r="E56" s="64"/>
    </row>
    <row r="57" spans="1:5" s="113" customFormat="1" ht="19.5" customHeight="1">
      <c r="A57" s="132" t="s">
        <v>546</v>
      </c>
      <c r="B57" s="47" t="s">
        <v>547</v>
      </c>
      <c r="C57" s="134">
        <f t="shared" si="0"/>
        <v>0</v>
      </c>
      <c r="D57" s="64"/>
      <c r="E57" s="64"/>
    </row>
    <row r="58" spans="1:5" ht="19.5" customHeight="1">
      <c r="A58" s="132" t="s">
        <v>548</v>
      </c>
      <c r="B58" s="47" t="s">
        <v>549</v>
      </c>
      <c r="C58" s="134">
        <f t="shared" si="0"/>
        <v>0</v>
      </c>
      <c r="D58" s="64"/>
      <c r="E58" s="64"/>
    </row>
    <row r="59" spans="1:11" ht="19.5" customHeight="1">
      <c r="A59" s="132" t="s">
        <v>550</v>
      </c>
      <c r="B59" s="47" t="s">
        <v>551</v>
      </c>
      <c r="C59" s="134">
        <f t="shared" si="0"/>
        <v>133.4</v>
      </c>
      <c r="D59" s="64">
        <v>133.4</v>
      </c>
      <c r="E59" s="64"/>
      <c r="K59" s="27"/>
    </row>
    <row r="60" spans="1:5" s="24" customFormat="1" ht="19.5" customHeight="1">
      <c r="A60" s="130" t="s">
        <v>552</v>
      </c>
      <c r="B60" s="39" t="s">
        <v>553</v>
      </c>
      <c r="C60" s="131">
        <f t="shared" si="0"/>
        <v>0.14</v>
      </c>
      <c r="D60" s="50">
        <f>D61</f>
        <v>0</v>
      </c>
      <c r="E60" s="131">
        <f>E61</f>
        <v>0.14</v>
      </c>
    </row>
    <row r="61" spans="1:5" ht="19.5" customHeight="1">
      <c r="A61" s="132" t="s">
        <v>554</v>
      </c>
      <c r="B61" s="47" t="s">
        <v>555</v>
      </c>
      <c r="C61" s="134">
        <f t="shared" si="0"/>
        <v>0.14</v>
      </c>
      <c r="D61" s="54"/>
      <c r="E61" s="134">
        <v>0.14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9" sqref="J9"/>
    </sheetView>
  </sheetViews>
  <sheetFormatPr defaultColWidth="6.875" defaultRowHeight="12.75" customHeight="1"/>
  <cols>
    <col min="1" max="6" width="11.625" style="25" hidden="1" customWidth="1"/>
    <col min="7" max="7" width="18.00390625" style="25" customWidth="1"/>
    <col min="8" max="8" width="19.00390625" style="25" customWidth="1"/>
    <col min="9" max="9" width="17.25390625" style="25" customWidth="1"/>
    <col min="10" max="10" width="18.75390625" style="25" customWidth="1"/>
    <col min="11" max="11" width="18.375" style="25" customWidth="1"/>
    <col min="12" max="12" width="19.375" style="25" customWidth="1"/>
    <col min="13" max="16384" width="6.875" style="25" customWidth="1"/>
  </cols>
  <sheetData>
    <row r="1" spans="1:12" ht="19.5" customHeight="1">
      <c r="A1" s="26" t="s">
        <v>556</v>
      </c>
      <c r="G1" s="111" t="s">
        <v>556</v>
      </c>
      <c r="L1" s="118"/>
    </row>
    <row r="2" spans="1:12" ht="42" customHeight="1">
      <c r="A2" s="102" t="s">
        <v>557</v>
      </c>
      <c r="B2" s="103"/>
      <c r="C2" s="103"/>
      <c r="D2" s="103"/>
      <c r="E2" s="103"/>
      <c r="F2" s="103"/>
      <c r="G2" s="102" t="s">
        <v>558</v>
      </c>
      <c r="H2" s="103"/>
      <c r="I2" s="103"/>
      <c r="J2" s="103"/>
      <c r="K2" s="103"/>
      <c r="L2" s="103"/>
    </row>
    <row r="3" spans="1:12" ht="19.5" customHeight="1">
      <c r="A3" s="11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9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4" t="s">
        <v>313</v>
      </c>
    </row>
    <row r="5" spans="1:12" ht="27.75" customHeight="1">
      <c r="A5" s="180" t="s">
        <v>559</v>
      </c>
      <c r="B5" s="180"/>
      <c r="C5" s="180"/>
      <c r="D5" s="180"/>
      <c r="E5" s="180"/>
      <c r="F5" s="181"/>
      <c r="G5" s="180" t="s">
        <v>347</v>
      </c>
      <c r="H5" s="180"/>
      <c r="I5" s="180"/>
      <c r="J5" s="180"/>
      <c r="K5" s="180"/>
      <c r="L5" s="180"/>
    </row>
    <row r="6" spans="1:12" ht="25.5" customHeight="1">
      <c r="A6" s="182" t="s">
        <v>318</v>
      </c>
      <c r="B6" s="184" t="s">
        <v>560</v>
      </c>
      <c r="C6" s="182" t="s">
        <v>561</v>
      </c>
      <c r="D6" s="182"/>
      <c r="E6" s="182"/>
      <c r="F6" s="186" t="s">
        <v>562</v>
      </c>
      <c r="G6" s="180" t="s">
        <v>318</v>
      </c>
      <c r="H6" s="187" t="s">
        <v>560</v>
      </c>
      <c r="I6" s="180" t="s">
        <v>561</v>
      </c>
      <c r="J6" s="180"/>
      <c r="K6" s="180"/>
      <c r="L6" s="180" t="s">
        <v>562</v>
      </c>
    </row>
    <row r="7" spans="1:12" ht="28.5" customHeight="1">
      <c r="A7" s="183"/>
      <c r="B7" s="185"/>
      <c r="C7" s="107" t="s">
        <v>350</v>
      </c>
      <c r="D7" s="114" t="s">
        <v>563</v>
      </c>
      <c r="E7" s="114" t="s">
        <v>564</v>
      </c>
      <c r="F7" s="183"/>
      <c r="G7" s="180"/>
      <c r="H7" s="187"/>
      <c r="I7" s="58" t="s">
        <v>350</v>
      </c>
      <c r="J7" s="20" t="s">
        <v>563</v>
      </c>
      <c r="K7" s="20" t="s">
        <v>564</v>
      </c>
      <c r="L7" s="180"/>
    </row>
    <row r="8" spans="1:12" ht="28.5" customHeight="1">
      <c r="A8" s="115"/>
      <c r="B8" s="115"/>
      <c r="C8" s="115"/>
      <c r="D8" s="115"/>
      <c r="E8" s="115"/>
      <c r="F8" s="116"/>
      <c r="G8" s="117">
        <f>I8+L8</f>
        <v>0</v>
      </c>
      <c r="H8" s="63"/>
      <c r="I8" s="119">
        <f>K8</f>
        <v>0</v>
      </c>
      <c r="J8" s="120"/>
      <c r="K8" s="117"/>
      <c r="L8" s="63"/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2" sqref="B12"/>
    </sheetView>
  </sheetViews>
  <sheetFormatPr defaultColWidth="6.875" defaultRowHeight="12.75" customHeight="1"/>
  <cols>
    <col min="1" max="1" width="19.50390625" style="25" customWidth="1"/>
    <col min="2" max="2" width="52.50390625" style="25" customWidth="1"/>
    <col min="3" max="5" width="18.25390625" style="25" customWidth="1"/>
    <col min="6" max="16384" width="6.875" style="25" customWidth="1"/>
  </cols>
  <sheetData>
    <row r="1" spans="1:5" ht="19.5" customHeight="1">
      <c r="A1" s="26" t="s">
        <v>565</v>
      </c>
      <c r="E1" s="101"/>
    </row>
    <row r="2" spans="1:5" ht="42.75" customHeight="1">
      <c r="A2" s="102" t="s">
        <v>566</v>
      </c>
      <c r="B2" s="103"/>
      <c r="C2" s="103"/>
      <c r="D2" s="103"/>
      <c r="E2" s="103"/>
    </row>
    <row r="3" spans="1:5" ht="19.5" customHeight="1">
      <c r="A3" s="103"/>
      <c r="B3" s="103"/>
      <c r="C3" s="103"/>
      <c r="D3" s="103"/>
      <c r="E3" s="103"/>
    </row>
    <row r="4" spans="1:5" ht="19.5" customHeight="1">
      <c r="A4" s="104"/>
      <c r="B4" s="105"/>
      <c r="C4" s="105"/>
      <c r="D4" s="105"/>
      <c r="E4" s="106" t="s">
        <v>313</v>
      </c>
    </row>
    <row r="5" spans="1:5" ht="19.5" customHeight="1">
      <c r="A5" s="180" t="s">
        <v>348</v>
      </c>
      <c r="B5" s="181" t="s">
        <v>349</v>
      </c>
      <c r="C5" s="180" t="s">
        <v>567</v>
      </c>
      <c r="D5" s="180"/>
      <c r="E5" s="180"/>
    </row>
    <row r="6" spans="1:5" ht="19.5" customHeight="1">
      <c r="A6" s="183"/>
      <c r="B6" s="183"/>
      <c r="C6" s="107" t="s">
        <v>318</v>
      </c>
      <c r="D6" s="107" t="s">
        <v>351</v>
      </c>
      <c r="E6" s="107" t="s">
        <v>352</v>
      </c>
    </row>
    <row r="7" spans="1:5" ht="19.5" customHeight="1">
      <c r="A7" s="108"/>
      <c r="B7" s="109"/>
      <c r="C7" s="65"/>
      <c r="D7" s="66"/>
      <c r="E7" s="64"/>
    </row>
    <row r="8" spans="1:5" ht="20.25" customHeight="1">
      <c r="A8" s="110" t="s">
        <v>568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1" width="34.50390625" style="25" customWidth="1"/>
    <col min="2" max="2" width="34.50390625" style="69" customWidth="1"/>
    <col min="3" max="3" width="34.50390625" style="25" customWidth="1"/>
    <col min="4" max="4" width="34.50390625" style="69" customWidth="1"/>
    <col min="5" max="159" width="6.75390625" style="25" customWidth="1"/>
    <col min="160" max="16384" width="6.875" style="25" customWidth="1"/>
  </cols>
  <sheetData>
    <row r="1" spans="1:251" ht="19.5" customHeight="1">
      <c r="A1" s="26" t="s">
        <v>569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ht="38.25" customHeight="1">
      <c r="A2" s="188" t="s">
        <v>570</v>
      </c>
      <c r="B2" s="188"/>
      <c r="C2" s="188"/>
      <c r="D2" s="188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ht="19.5" customHeight="1">
      <c r="A4" s="33"/>
      <c r="B4" s="76"/>
      <c r="C4" s="77"/>
      <c r="D4" s="34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ht="23.25" customHeight="1">
      <c r="A5" s="180" t="s">
        <v>314</v>
      </c>
      <c r="B5" s="180"/>
      <c r="C5" s="180" t="s">
        <v>315</v>
      </c>
      <c r="D5" s="18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ht="24" customHeight="1">
      <c r="A6" s="36" t="s">
        <v>316</v>
      </c>
      <c r="B6" s="40" t="s">
        <v>317</v>
      </c>
      <c r="C6" s="36" t="s">
        <v>316</v>
      </c>
      <c r="D6" s="36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ht="19.5" customHeight="1">
      <c r="A7" s="228" t="s">
        <v>696</v>
      </c>
      <c r="B7" s="78">
        <v>719.33418</v>
      </c>
      <c r="C7" s="79" t="s">
        <v>325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ht="19.5" customHeight="1">
      <c r="A8" s="81" t="s">
        <v>571</v>
      </c>
      <c r="B8" s="63"/>
      <c r="C8" s="82" t="s">
        <v>327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19.5" customHeight="1">
      <c r="A9" s="84" t="s">
        <v>572</v>
      </c>
      <c r="B9" s="78"/>
      <c r="C9" s="82" t="s">
        <v>329</v>
      </c>
      <c r="D9" s="85">
        <v>439.281156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19.5" customHeight="1">
      <c r="A10" s="86" t="s">
        <v>573</v>
      </c>
      <c r="B10" s="87"/>
      <c r="C10" s="82" t="s">
        <v>331</v>
      </c>
      <c r="D10" s="85">
        <v>202.223486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19.5" customHeight="1">
      <c r="A11" s="86" t="s">
        <v>574</v>
      </c>
      <c r="B11" s="87"/>
      <c r="C11" s="82" t="s">
        <v>332</v>
      </c>
      <c r="D11" s="85">
        <v>46.571602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ht="19.5" customHeight="1">
      <c r="A12" s="86" t="s">
        <v>575</v>
      </c>
      <c r="B12" s="63"/>
      <c r="C12" s="88" t="s">
        <v>333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ht="19.5" customHeight="1">
      <c r="A13" s="86"/>
      <c r="B13" s="89"/>
      <c r="C13" s="88" t="s">
        <v>334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ht="19.5" customHeight="1">
      <c r="A14" s="86"/>
      <c r="B14" s="90"/>
      <c r="C14" s="82" t="s">
        <v>335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ht="19.5" customHeight="1">
      <c r="A15" s="86"/>
      <c r="B15" s="90"/>
      <c r="C15" s="82" t="s">
        <v>336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ht="19.5" customHeight="1">
      <c r="A16" s="86"/>
      <c r="B16" s="90"/>
      <c r="C16" s="82" t="s">
        <v>337</v>
      </c>
      <c r="D16" s="85">
        <v>31.257936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ht="19.5" customHeight="1">
      <c r="A17" s="86"/>
      <c r="B17" s="90"/>
      <c r="C17" s="82" t="s">
        <v>338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ht="19.5" customHeight="1">
      <c r="A18" s="91"/>
      <c r="B18" s="90"/>
      <c r="C18" s="82" t="s">
        <v>339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ht="19.5" customHeight="1">
      <c r="A19" s="91"/>
      <c r="B19" s="90"/>
      <c r="C19" s="88" t="s">
        <v>340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ht="19.5" customHeight="1">
      <c r="A20" s="91"/>
      <c r="B20" s="90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ht="19.5" customHeight="1">
      <c r="A21" s="91"/>
      <c r="B21" s="90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ht="19.5" customHeight="1">
      <c r="A22" s="92"/>
      <c r="B22" s="90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ht="19.5" customHeight="1">
      <c r="A23" s="92"/>
      <c r="B23" s="90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ht="19.5" customHeight="1">
      <c r="A24" s="92"/>
      <c r="B24" s="90"/>
      <c r="C24" s="93"/>
      <c r="D24" s="94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ht="19.5" customHeight="1">
      <c r="A25" s="95" t="s">
        <v>576</v>
      </c>
      <c r="B25" s="96">
        <f>SUM(B7:B17)</f>
        <v>719.33418</v>
      </c>
      <c r="C25" s="97" t="s">
        <v>577</v>
      </c>
      <c r="D25" s="94">
        <f>SUM(D7:D24)</f>
        <v>719.33418</v>
      </c>
      <c r="F25" s="27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ht="19.5" customHeight="1">
      <c r="A26" s="86" t="s">
        <v>578</v>
      </c>
      <c r="B26" s="96"/>
      <c r="C26" s="82" t="s">
        <v>579</v>
      </c>
      <c r="D26" s="94"/>
      <c r="E26" s="27"/>
      <c r="F26" s="27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ht="19.5" customHeight="1">
      <c r="A27" s="86" t="s">
        <v>580</v>
      </c>
      <c r="B27" s="63"/>
      <c r="C27" s="88"/>
      <c r="D27" s="94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5" ht="19.5" customHeight="1">
      <c r="A28" s="98" t="s">
        <v>581</v>
      </c>
      <c r="B28" s="99">
        <f>B25+B27</f>
        <v>719.33418</v>
      </c>
      <c r="C28" s="93" t="s">
        <v>582</v>
      </c>
      <c r="D28" s="94">
        <f>D25+D26</f>
        <v>719.33418</v>
      </c>
      <c r="E28" s="27"/>
    </row>
    <row r="35" ht="19.5" customHeight="1">
      <c r="C35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2">
      <selection activeCell="E57" sqref="E57"/>
    </sheetView>
  </sheetViews>
  <sheetFormatPr defaultColWidth="6.875" defaultRowHeight="12.75" customHeight="1"/>
  <cols>
    <col min="1" max="1" width="13.00390625" style="25" customWidth="1"/>
    <col min="2" max="2" width="38.25390625" style="25" customWidth="1"/>
    <col min="3" max="3" width="15.25390625" style="25" customWidth="1"/>
    <col min="4" max="4" width="12.625" style="25" customWidth="1"/>
    <col min="5" max="5" width="13.75390625" style="25" customWidth="1"/>
    <col min="6" max="12" width="12.625" style="25" customWidth="1"/>
    <col min="13" max="16384" width="6.875" style="25" customWidth="1"/>
  </cols>
  <sheetData>
    <row r="1" spans="1:12" ht="19.5" customHeight="1">
      <c r="A1" s="26" t="s">
        <v>583</v>
      </c>
      <c r="L1" s="67"/>
    </row>
    <row r="2" spans="1:12" ht="43.5" customHeight="1">
      <c r="A2" s="55" t="s">
        <v>584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9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68" t="s">
        <v>313</v>
      </c>
    </row>
    <row r="5" spans="1:12" ht="24" customHeight="1">
      <c r="A5" s="180" t="s">
        <v>585</v>
      </c>
      <c r="B5" s="180"/>
      <c r="C5" s="187" t="s">
        <v>318</v>
      </c>
      <c r="D5" s="187" t="s">
        <v>580</v>
      </c>
      <c r="E5" s="187" t="s">
        <v>586</v>
      </c>
      <c r="F5" s="187" t="s">
        <v>571</v>
      </c>
      <c r="G5" s="187" t="s">
        <v>572</v>
      </c>
      <c r="H5" s="189" t="s">
        <v>573</v>
      </c>
      <c r="I5" s="190"/>
      <c r="J5" s="187" t="s">
        <v>574</v>
      </c>
      <c r="K5" s="187" t="s">
        <v>575</v>
      </c>
      <c r="L5" s="191" t="s">
        <v>578</v>
      </c>
    </row>
    <row r="6" spans="1:12" ht="42" customHeight="1">
      <c r="A6" s="60" t="s">
        <v>348</v>
      </c>
      <c r="B6" s="61" t="s">
        <v>349</v>
      </c>
      <c r="C6" s="187"/>
      <c r="D6" s="187"/>
      <c r="E6" s="187"/>
      <c r="F6" s="187"/>
      <c r="G6" s="185"/>
      <c r="H6" s="20" t="s">
        <v>587</v>
      </c>
      <c r="I6" s="20" t="s">
        <v>588</v>
      </c>
      <c r="J6" s="185"/>
      <c r="K6" s="185"/>
      <c r="L6" s="185"/>
    </row>
    <row r="7" spans="1:12" ht="30.75" customHeight="1">
      <c r="A7" s="58"/>
      <c r="B7" s="58" t="s">
        <v>318</v>
      </c>
      <c r="C7" s="38">
        <f>E7</f>
        <v>719.33418</v>
      </c>
      <c r="D7" s="38"/>
      <c r="E7" s="38">
        <f>E8+E11+E31+E43+E51+E54</f>
        <v>719.33418</v>
      </c>
      <c r="F7" s="20"/>
      <c r="G7" s="62"/>
      <c r="H7" s="59"/>
      <c r="I7" s="59"/>
      <c r="J7" s="35"/>
      <c r="K7" s="62"/>
      <c r="L7" s="35"/>
    </row>
    <row r="8" spans="1:12" ht="19.5" customHeight="1">
      <c r="A8" s="41" t="s">
        <v>353</v>
      </c>
      <c r="B8" s="42" t="s">
        <v>327</v>
      </c>
      <c r="C8" s="38">
        <f aca="true" t="shared" si="0" ref="C8:C39">E8</f>
        <v>0</v>
      </c>
      <c r="D8" s="63"/>
      <c r="E8" s="38">
        <f>E9</f>
        <v>0</v>
      </c>
      <c r="F8" s="64"/>
      <c r="G8" s="65"/>
      <c r="H8" s="66"/>
      <c r="I8" s="66"/>
      <c r="J8" s="64"/>
      <c r="K8" s="65"/>
      <c r="L8" s="64"/>
    </row>
    <row r="9" spans="1:12" ht="19.5" customHeight="1">
      <c r="A9" s="44" t="s">
        <v>354</v>
      </c>
      <c r="B9" s="45" t="s">
        <v>355</v>
      </c>
      <c r="C9" s="38">
        <f t="shared" si="0"/>
        <v>0</v>
      </c>
      <c r="D9" s="63"/>
      <c r="E9" s="46">
        <f>E10</f>
        <v>0</v>
      </c>
      <c r="F9" s="64"/>
      <c r="G9" s="65"/>
      <c r="H9" s="66"/>
      <c r="I9" s="66"/>
      <c r="J9" s="64"/>
      <c r="K9" s="65"/>
      <c r="L9" s="64"/>
    </row>
    <row r="10" spans="1:12" ht="19.5" customHeight="1">
      <c r="A10" s="44" t="s">
        <v>356</v>
      </c>
      <c r="B10" s="45" t="s">
        <v>357</v>
      </c>
      <c r="C10" s="38">
        <f t="shared" si="0"/>
        <v>0</v>
      </c>
      <c r="D10" s="63"/>
      <c r="E10" s="46"/>
      <c r="F10" s="64"/>
      <c r="G10" s="65"/>
      <c r="H10" s="66"/>
      <c r="I10" s="66"/>
      <c r="J10" s="64"/>
      <c r="K10" s="65"/>
      <c r="L10" s="64"/>
    </row>
    <row r="11" spans="1:12" ht="19.5" customHeight="1">
      <c r="A11" s="41" t="s">
        <v>358</v>
      </c>
      <c r="B11" s="42" t="s">
        <v>329</v>
      </c>
      <c r="C11" s="38">
        <f t="shared" si="0"/>
        <v>439.281156</v>
      </c>
      <c r="D11" s="63"/>
      <c r="E11" s="38">
        <f>E12+E16+E22+E24+E27+E29</f>
        <v>439.281156</v>
      </c>
      <c r="F11" s="64"/>
      <c r="G11" s="65"/>
      <c r="H11" s="66"/>
      <c r="I11" s="66"/>
      <c r="J11" s="64"/>
      <c r="K11" s="65"/>
      <c r="L11" s="64"/>
    </row>
    <row r="12" spans="1:12" ht="19.5" customHeight="1">
      <c r="A12" s="45" t="s">
        <v>359</v>
      </c>
      <c r="B12" s="45" t="s">
        <v>360</v>
      </c>
      <c r="C12" s="38">
        <f t="shared" si="0"/>
        <v>0</v>
      </c>
      <c r="D12" s="63"/>
      <c r="E12" s="46">
        <f>SUM(E13:E15)</f>
        <v>0</v>
      </c>
      <c r="F12" s="64"/>
      <c r="G12" s="65"/>
      <c r="H12" s="66"/>
      <c r="I12" s="66"/>
      <c r="J12" s="64"/>
      <c r="K12" s="65"/>
      <c r="L12" s="64"/>
    </row>
    <row r="13" spans="1:12" ht="19.5" customHeight="1">
      <c r="A13" s="45" t="s">
        <v>361</v>
      </c>
      <c r="B13" s="45" t="s">
        <v>362</v>
      </c>
      <c r="C13" s="38">
        <f t="shared" si="0"/>
        <v>0</v>
      </c>
      <c r="D13" s="63"/>
      <c r="E13" s="46"/>
      <c r="F13" s="64"/>
      <c r="G13" s="65"/>
      <c r="H13" s="66"/>
      <c r="I13" s="66"/>
      <c r="J13" s="64"/>
      <c r="K13" s="65"/>
      <c r="L13" s="64"/>
    </row>
    <row r="14" spans="1:12" ht="19.5" customHeight="1">
      <c r="A14" s="45" t="s">
        <v>363</v>
      </c>
      <c r="B14" s="45" t="s">
        <v>364</v>
      </c>
      <c r="C14" s="38">
        <f t="shared" si="0"/>
        <v>0</v>
      </c>
      <c r="D14" s="63"/>
      <c r="E14" s="46"/>
      <c r="F14" s="64"/>
      <c r="G14" s="65"/>
      <c r="H14" s="66"/>
      <c r="I14" s="66"/>
      <c r="J14" s="64"/>
      <c r="K14" s="65"/>
      <c r="L14" s="64"/>
    </row>
    <row r="15" spans="1:12" ht="19.5" customHeight="1">
      <c r="A15" s="45" t="s">
        <v>365</v>
      </c>
      <c r="B15" s="45" t="s">
        <v>366</v>
      </c>
      <c r="C15" s="38">
        <f t="shared" si="0"/>
        <v>0</v>
      </c>
      <c r="D15" s="63"/>
      <c r="E15" s="46"/>
      <c r="F15" s="64"/>
      <c r="G15" s="65"/>
      <c r="H15" s="66"/>
      <c r="I15" s="66"/>
      <c r="J15" s="64"/>
      <c r="K15" s="65"/>
      <c r="L15" s="64"/>
    </row>
    <row r="16" spans="1:12" ht="19.5" customHeight="1">
      <c r="A16" s="45" t="s">
        <v>367</v>
      </c>
      <c r="B16" s="45" t="s">
        <v>368</v>
      </c>
      <c r="C16" s="38">
        <f t="shared" si="0"/>
        <v>439.281156</v>
      </c>
      <c r="D16" s="63"/>
      <c r="E16" s="46">
        <f>SUM(E17:E21)</f>
        <v>439.281156</v>
      </c>
      <c r="F16" s="64"/>
      <c r="G16" s="65"/>
      <c r="H16" s="66"/>
      <c r="I16" s="66"/>
      <c r="J16" s="64"/>
      <c r="K16" s="65"/>
      <c r="L16" s="64"/>
    </row>
    <row r="17" spans="1:12" ht="19.5" customHeight="1">
      <c r="A17" s="45" t="s">
        <v>369</v>
      </c>
      <c r="B17" s="45" t="s">
        <v>370</v>
      </c>
      <c r="C17" s="38">
        <f t="shared" si="0"/>
        <v>0</v>
      </c>
      <c r="D17" s="63"/>
      <c r="E17" s="46"/>
      <c r="F17" s="64"/>
      <c r="G17" s="65"/>
      <c r="H17" s="66"/>
      <c r="I17" s="66"/>
      <c r="J17" s="64"/>
      <c r="K17" s="65"/>
      <c r="L17" s="64"/>
    </row>
    <row r="18" spans="1:12" ht="19.5" customHeight="1">
      <c r="A18" s="45" t="s">
        <v>371</v>
      </c>
      <c r="B18" s="45" t="s">
        <v>372</v>
      </c>
      <c r="C18" s="38">
        <f t="shared" si="0"/>
        <v>439.281156</v>
      </c>
      <c r="D18" s="63"/>
      <c r="E18" s="46">
        <v>439.281156</v>
      </c>
      <c r="F18" s="64"/>
      <c r="G18" s="65"/>
      <c r="H18" s="66"/>
      <c r="I18" s="66"/>
      <c r="J18" s="64"/>
      <c r="K18" s="65"/>
      <c r="L18" s="64"/>
    </row>
    <row r="19" spans="1:12" ht="19.5" customHeight="1">
      <c r="A19" s="45" t="s">
        <v>373</v>
      </c>
      <c r="B19" s="45" t="s">
        <v>374</v>
      </c>
      <c r="C19" s="38">
        <f t="shared" si="0"/>
        <v>0</v>
      </c>
      <c r="D19" s="63"/>
      <c r="E19" s="46"/>
      <c r="F19" s="64"/>
      <c r="G19" s="65"/>
      <c r="H19" s="66"/>
      <c r="I19" s="66"/>
      <c r="J19" s="64"/>
      <c r="K19" s="65"/>
      <c r="L19" s="64"/>
    </row>
    <row r="20" spans="1:12" ht="19.5" customHeight="1">
      <c r="A20" s="45" t="s">
        <v>375</v>
      </c>
      <c r="B20" s="45" t="s">
        <v>376</v>
      </c>
      <c r="C20" s="38">
        <f t="shared" si="0"/>
        <v>0</v>
      </c>
      <c r="D20" s="63"/>
      <c r="E20" s="46"/>
      <c r="F20" s="64"/>
      <c r="G20" s="65"/>
      <c r="H20" s="66"/>
      <c r="I20" s="66"/>
      <c r="J20" s="64"/>
      <c r="K20" s="65"/>
      <c r="L20" s="64"/>
    </row>
    <row r="21" spans="1:12" ht="19.5" customHeight="1">
      <c r="A21" s="45" t="s">
        <v>377</v>
      </c>
      <c r="B21" s="45" t="s">
        <v>378</v>
      </c>
      <c r="C21" s="38">
        <f t="shared" si="0"/>
        <v>0</v>
      </c>
      <c r="D21" s="63"/>
      <c r="E21" s="46"/>
      <c r="F21" s="64"/>
      <c r="G21" s="65"/>
      <c r="H21" s="66"/>
      <c r="I21" s="66"/>
      <c r="J21" s="64"/>
      <c r="K21" s="65"/>
      <c r="L21" s="64"/>
    </row>
    <row r="22" spans="1:12" ht="19.5" customHeight="1">
      <c r="A22" s="45" t="s">
        <v>379</v>
      </c>
      <c r="B22" s="45" t="s">
        <v>380</v>
      </c>
      <c r="C22" s="38">
        <f t="shared" si="0"/>
        <v>0</v>
      </c>
      <c r="D22" s="63"/>
      <c r="E22" s="46"/>
      <c r="F22" s="64"/>
      <c r="G22" s="65"/>
      <c r="H22" s="66"/>
      <c r="I22" s="66"/>
      <c r="J22" s="64"/>
      <c r="K22" s="65"/>
      <c r="L22" s="64"/>
    </row>
    <row r="23" spans="1:12" ht="19.5" customHeight="1">
      <c r="A23" s="44" t="s">
        <v>381</v>
      </c>
      <c r="B23" s="45" t="s">
        <v>382</v>
      </c>
      <c r="C23" s="38">
        <f t="shared" si="0"/>
        <v>0</v>
      </c>
      <c r="D23" s="63"/>
      <c r="E23" s="46"/>
      <c r="F23" s="64"/>
      <c r="G23" s="65"/>
      <c r="H23" s="66"/>
      <c r="I23" s="66"/>
      <c r="J23" s="64"/>
      <c r="K23" s="65"/>
      <c r="L23" s="64"/>
    </row>
    <row r="24" spans="1:12" ht="19.5" customHeight="1">
      <c r="A24" s="45" t="s">
        <v>383</v>
      </c>
      <c r="B24" s="45" t="s">
        <v>384</v>
      </c>
      <c r="C24" s="38">
        <f t="shared" si="0"/>
        <v>0</v>
      </c>
      <c r="D24" s="63"/>
      <c r="E24" s="46"/>
      <c r="F24" s="64"/>
      <c r="G24" s="65"/>
      <c r="H24" s="66"/>
      <c r="I24" s="66"/>
      <c r="J24" s="64"/>
      <c r="K24" s="65"/>
      <c r="L24" s="64"/>
    </row>
    <row r="25" spans="1:12" ht="19.5" customHeight="1">
      <c r="A25" s="45" t="s">
        <v>385</v>
      </c>
      <c r="B25" s="45" t="s">
        <v>386</v>
      </c>
      <c r="C25" s="38">
        <f t="shared" si="0"/>
        <v>0</v>
      </c>
      <c r="D25" s="63"/>
      <c r="E25" s="46"/>
      <c r="F25" s="64"/>
      <c r="G25" s="65"/>
      <c r="H25" s="66"/>
      <c r="I25" s="66"/>
      <c r="J25" s="64"/>
      <c r="K25" s="65"/>
      <c r="L25" s="64"/>
    </row>
    <row r="26" spans="1:12" ht="19.5" customHeight="1">
      <c r="A26" s="44" t="s">
        <v>387</v>
      </c>
      <c r="B26" s="45" t="s">
        <v>388</v>
      </c>
      <c r="C26" s="38">
        <f t="shared" si="0"/>
        <v>0</v>
      </c>
      <c r="D26" s="63"/>
      <c r="E26" s="46"/>
      <c r="F26" s="64"/>
      <c r="G26" s="65"/>
      <c r="H26" s="66"/>
      <c r="I26" s="66"/>
      <c r="J26" s="64"/>
      <c r="K26" s="65"/>
      <c r="L26" s="64"/>
    </row>
    <row r="27" spans="1:12" ht="19.5" customHeight="1">
      <c r="A27" s="45" t="s">
        <v>389</v>
      </c>
      <c r="B27" s="45" t="s">
        <v>390</v>
      </c>
      <c r="C27" s="38">
        <f t="shared" si="0"/>
        <v>0</v>
      </c>
      <c r="D27" s="63"/>
      <c r="E27" s="46"/>
      <c r="F27" s="64"/>
      <c r="G27" s="65"/>
      <c r="H27" s="66"/>
      <c r="I27" s="66"/>
      <c r="J27" s="64"/>
      <c r="K27" s="65"/>
      <c r="L27" s="64"/>
    </row>
    <row r="28" spans="1:12" ht="19.5" customHeight="1">
      <c r="A28" s="45" t="s">
        <v>391</v>
      </c>
      <c r="B28" s="45" t="s">
        <v>392</v>
      </c>
      <c r="C28" s="38">
        <f t="shared" si="0"/>
        <v>0</v>
      </c>
      <c r="D28" s="63"/>
      <c r="E28" s="46"/>
      <c r="F28" s="64"/>
      <c r="G28" s="65"/>
      <c r="H28" s="66"/>
      <c r="I28" s="66"/>
      <c r="J28" s="64"/>
      <c r="K28" s="65"/>
      <c r="L28" s="64"/>
    </row>
    <row r="29" spans="1:12" ht="19.5" customHeight="1">
      <c r="A29" s="45" t="s">
        <v>393</v>
      </c>
      <c r="B29" s="45" t="s">
        <v>394</v>
      </c>
      <c r="C29" s="38">
        <f t="shared" si="0"/>
        <v>0</v>
      </c>
      <c r="D29" s="63"/>
      <c r="E29" s="46"/>
      <c r="F29" s="64"/>
      <c r="G29" s="65"/>
      <c r="H29" s="66"/>
      <c r="I29" s="66"/>
      <c r="J29" s="64"/>
      <c r="K29" s="65"/>
      <c r="L29" s="64"/>
    </row>
    <row r="30" spans="1:12" ht="19.5" customHeight="1">
      <c r="A30" s="45" t="s">
        <v>395</v>
      </c>
      <c r="B30" s="45" t="s">
        <v>396</v>
      </c>
      <c r="C30" s="38">
        <f t="shared" si="0"/>
        <v>0</v>
      </c>
      <c r="D30" s="63"/>
      <c r="E30" s="46"/>
      <c r="F30" s="64"/>
      <c r="G30" s="65"/>
      <c r="H30" s="66"/>
      <c r="I30" s="66"/>
      <c r="J30" s="64"/>
      <c r="K30" s="65"/>
      <c r="L30" s="64"/>
    </row>
    <row r="31" spans="1:12" ht="19.5" customHeight="1">
      <c r="A31" s="42" t="s">
        <v>397</v>
      </c>
      <c r="B31" s="42" t="s">
        <v>331</v>
      </c>
      <c r="C31" s="38">
        <f t="shared" si="0"/>
        <v>202.223486</v>
      </c>
      <c r="D31" s="63"/>
      <c r="E31" s="38">
        <f>E32</f>
        <v>202.223486</v>
      </c>
      <c r="F31" s="64"/>
      <c r="G31" s="65"/>
      <c r="H31" s="66"/>
      <c r="I31" s="66"/>
      <c r="J31" s="64"/>
      <c r="K31" s="65"/>
      <c r="L31" s="64"/>
    </row>
    <row r="32" spans="1:12" ht="19.5" customHeight="1">
      <c r="A32" s="45" t="s">
        <v>398</v>
      </c>
      <c r="B32" s="45" t="s">
        <v>399</v>
      </c>
      <c r="C32" s="38">
        <f t="shared" si="0"/>
        <v>202.223486</v>
      </c>
      <c r="D32" s="63"/>
      <c r="E32" s="46">
        <f>SUM(E33:E36)</f>
        <v>202.223486</v>
      </c>
      <c r="F32" s="64"/>
      <c r="G32" s="65"/>
      <c r="H32" s="66"/>
      <c r="I32" s="66"/>
      <c r="J32" s="64"/>
      <c r="K32" s="65"/>
      <c r="L32" s="64"/>
    </row>
    <row r="33" spans="1:12" ht="19.5" customHeight="1">
      <c r="A33" s="44" t="s">
        <v>400</v>
      </c>
      <c r="B33" s="45" t="s">
        <v>401</v>
      </c>
      <c r="C33" s="38">
        <f t="shared" si="0"/>
        <v>0</v>
      </c>
      <c r="D33" s="63"/>
      <c r="E33" s="46"/>
      <c r="F33" s="64"/>
      <c r="G33" s="65"/>
      <c r="H33" s="66"/>
      <c r="I33" s="66"/>
      <c r="J33" s="64"/>
      <c r="K33" s="65"/>
      <c r="L33" s="64"/>
    </row>
    <row r="34" spans="1:12" ht="19.5" customHeight="1">
      <c r="A34" s="44" t="s">
        <v>402</v>
      </c>
      <c r="B34" s="45" t="s">
        <v>403</v>
      </c>
      <c r="C34" s="38">
        <f t="shared" si="0"/>
        <v>41.677248</v>
      </c>
      <c r="D34" s="63"/>
      <c r="E34" s="46">
        <v>41.677248</v>
      </c>
      <c r="F34" s="64"/>
      <c r="G34" s="65"/>
      <c r="H34" s="66"/>
      <c r="I34" s="66"/>
      <c r="J34" s="64"/>
      <c r="K34" s="65"/>
      <c r="L34" s="64"/>
    </row>
    <row r="35" spans="1:12" ht="19.5" customHeight="1">
      <c r="A35" s="44" t="s">
        <v>404</v>
      </c>
      <c r="B35" s="45" t="s">
        <v>405</v>
      </c>
      <c r="C35" s="38">
        <f t="shared" si="0"/>
        <v>20.838624</v>
      </c>
      <c r="D35" s="63"/>
      <c r="E35" s="46">
        <v>20.838624</v>
      </c>
      <c r="F35" s="64"/>
      <c r="G35" s="65"/>
      <c r="H35" s="66"/>
      <c r="I35" s="66"/>
      <c r="J35" s="64"/>
      <c r="K35" s="65"/>
      <c r="L35" s="64"/>
    </row>
    <row r="36" spans="1:12" ht="19.5" customHeight="1">
      <c r="A36" s="45" t="s">
        <v>406</v>
      </c>
      <c r="B36" s="45" t="s">
        <v>407</v>
      </c>
      <c r="C36" s="38">
        <f t="shared" si="0"/>
        <v>139.707614</v>
      </c>
      <c r="D36" s="63"/>
      <c r="E36" s="46">
        <v>139.707614</v>
      </c>
      <c r="F36" s="64"/>
      <c r="G36" s="65"/>
      <c r="H36" s="66"/>
      <c r="I36" s="66"/>
      <c r="J36" s="64"/>
      <c r="K36" s="65"/>
      <c r="L36" s="64"/>
    </row>
    <row r="37" spans="1:12" ht="19.5" customHeight="1">
      <c r="A37" s="45" t="s">
        <v>408</v>
      </c>
      <c r="B37" s="45" t="s">
        <v>409</v>
      </c>
      <c r="C37" s="38">
        <f t="shared" si="0"/>
        <v>0</v>
      </c>
      <c r="D37" s="63"/>
      <c r="E37" s="46"/>
      <c r="F37" s="64"/>
      <c r="G37" s="65"/>
      <c r="H37" s="66"/>
      <c r="I37" s="66"/>
      <c r="J37" s="64"/>
      <c r="K37" s="65"/>
      <c r="L37" s="64"/>
    </row>
    <row r="38" spans="1:12" ht="19.5" customHeight="1">
      <c r="A38" s="44" t="s">
        <v>410</v>
      </c>
      <c r="B38" s="45" t="s">
        <v>411</v>
      </c>
      <c r="C38" s="38">
        <f t="shared" si="0"/>
        <v>0</v>
      </c>
      <c r="D38" s="63"/>
      <c r="E38" s="46"/>
      <c r="F38" s="64"/>
      <c r="G38" s="65"/>
      <c r="H38" s="66"/>
      <c r="I38" s="66"/>
      <c r="J38" s="64"/>
      <c r="K38" s="65"/>
      <c r="L38" s="64"/>
    </row>
    <row r="39" spans="1:12" ht="19.5" customHeight="1">
      <c r="A39" s="44" t="s">
        <v>412</v>
      </c>
      <c r="B39" s="45" t="s">
        <v>413</v>
      </c>
      <c r="C39" s="38">
        <f t="shared" si="0"/>
        <v>0</v>
      </c>
      <c r="D39" s="63"/>
      <c r="E39" s="46"/>
      <c r="F39" s="64"/>
      <c r="G39" s="65"/>
      <c r="H39" s="66"/>
      <c r="I39" s="66"/>
      <c r="J39" s="64"/>
      <c r="K39" s="65"/>
      <c r="L39" s="64"/>
    </row>
    <row r="40" spans="1:12" ht="19.5" customHeight="1">
      <c r="A40" s="44" t="s">
        <v>414</v>
      </c>
      <c r="B40" s="45" t="s">
        <v>415</v>
      </c>
      <c r="C40" s="38">
        <f aca="true" t="shared" si="1" ref="C40:C56">E40</f>
        <v>0</v>
      </c>
      <c r="D40" s="63"/>
      <c r="E40" s="46"/>
      <c r="F40" s="64"/>
      <c r="G40" s="65"/>
      <c r="H40" s="66"/>
      <c r="I40" s="66"/>
      <c r="J40" s="64"/>
      <c r="K40" s="65"/>
      <c r="L40" s="64"/>
    </row>
    <row r="41" spans="1:12" ht="19.5" customHeight="1">
      <c r="A41" s="44" t="s">
        <v>416</v>
      </c>
      <c r="B41" s="45" t="s">
        <v>417</v>
      </c>
      <c r="C41" s="38">
        <f t="shared" si="1"/>
        <v>0</v>
      </c>
      <c r="D41" s="63"/>
      <c r="E41" s="46"/>
      <c r="F41" s="64"/>
      <c r="G41" s="65"/>
      <c r="H41" s="66"/>
      <c r="I41" s="66"/>
      <c r="J41" s="64"/>
      <c r="K41" s="65"/>
      <c r="L41" s="64"/>
    </row>
    <row r="42" spans="1:12" ht="19.5" customHeight="1">
      <c r="A42" s="44" t="s">
        <v>418</v>
      </c>
      <c r="B42" s="45" t="s">
        <v>419</v>
      </c>
      <c r="C42" s="38">
        <f t="shared" si="1"/>
        <v>0</v>
      </c>
      <c r="D42" s="63"/>
      <c r="E42" s="46"/>
      <c r="F42" s="64"/>
      <c r="G42" s="65"/>
      <c r="H42" s="66"/>
      <c r="I42" s="66"/>
      <c r="J42" s="64"/>
      <c r="K42" s="65"/>
      <c r="L42" s="64"/>
    </row>
    <row r="43" spans="1:12" ht="19.5" customHeight="1">
      <c r="A43" s="42" t="s">
        <v>420</v>
      </c>
      <c r="B43" s="42" t="s">
        <v>332</v>
      </c>
      <c r="C43" s="38">
        <f t="shared" si="1"/>
        <v>46.571602</v>
      </c>
      <c r="D43" s="63"/>
      <c r="E43" s="38">
        <f>E44</f>
        <v>46.571602</v>
      </c>
      <c r="F43" s="64"/>
      <c r="G43" s="65"/>
      <c r="H43" s="66"/>
      <c r="I43" s="66"/>
      <c r="J43" s="64"/>
      <c r="K43" s="65"/>
      <c r="L43" s="64"/>
    </row>
    <row r="44" spans="1:12" ht="19.5" customHeight="1">
      <c r="A44" s="45" t="s">
        <v>421</v>
      </c>
      <c r="B44" s="45" t="s">
        <v>422</v>
      </c>
      <c r="C44" s="38">
        <f t="shared" si="1"/>
        <v>46.571602</v>
      </c>
      <c r="D44" s="63"/>
      <c r="E44" s="46">
        <f>SUM(E45:E48)</f>
        <v>46.571602</v>
      </c>
      <c r="F44" s="64"/>
      <c r="G44" s="65"/>
      <c r="H44" s="66"/>
      <c r="I44" s="66"/>
      <c r="J44" s="64"/>
      <c r="K44" s="65"/>
      <c r="L44" s="64"/>
    </row>
    <row r="45" spans="1:12" ht="19.5" customHeight="1">
      <c r="A45" s="45" t="s">
        <v>423</v>
      </c>
      <c r="B45" s="45" t="s">
        <v>424</v>
      </c>
      <c r="C45" s="38">
        <f t="shared" si="1"/>
        <v>0</v>
      </c>
      <c r="D45" s="63"/>
      <c r="E45" s="46"/>
      <c r="F45" s="64"/>
      <c r="G45" s="65"/>
      <c r="H45" s="66"/>
      <c r="I45" s="66"/>
      <c r="J45" s="64"/>
      <c r="K45" s="65"/>
      <c r="L45" s="64"/>
    </row>
    <row r="46" spans="1:12" ht="19.5" customHeight="1">
      <c r="A46" s="45" t="s">
        <v>425</v>
      </c>
      <c r="B46" s="45" t="s">
        <v>426</v>
      </c>
      <c r="C46" s="38">
        <f t="shared" si="1"/>
        <v>30.331602</v>
      </c>
      <c r="D46" s="63"/>
      <c r="E46" s="46">
        <v>30.331602</v>
      </c>
      <c r="F46" s="64"/>
      <c r="G46" s="65"/>
      <c r="H46" s="66"/>
      <c r="I46" s="66"/>
      <c r="J46" s="64"/>
      <c r="K46" s="65"/>
      <c r="L46" s="64"/>
    </row>
    <row r="47" spans="1:12" ht="19.5" customHeight="1">
      <c r="A47" s="45" t="s">
        <v>427</v>
      </c>
      <c r="B47" s="45" t="s">
        <v>428</v>
      </c>
      <c r="C47" s="38">
        <f t="shared" si="1"/>
        <v>0</v>
      </c>
      <c r="D47" s="63"/>
      <c r="E47" s="46"/>
      <c r="F47" s="64"/>
      <c r="G47" s="65"/>
      <c r="H47" s="66"/>
      <c r="I47" s="66"/>
      <c r="J47" s="64"/>
      <c r="K47" s="65"/>
      <c r="L47" s="64"/>
    </row>
    <row r="48" spans="1:12" ht="19.5" customHeight="1">
      <c r="A48" s="44" t="s">
        <v>429</v>
      </c>
      <c r="B48" s="45" t="s">
        <v>430</v>
      </c>
      <c r="C48" s="38">
        <f t="shared" si="1"/>
        <v>16.24</v>
      </c>
      <c r="D48" s="63"/>
      <c r="E48" s="46">
        <v>16.24</v>
      </c>
      <c r="F48" s="64"/>
      <c r="G48" s="65"/>
      <c r="H48" s="66"/>
      <c r="I48" s="66"/>
      <c r="J48" s="64"/>
      <c r="K48" s="65"/>
      <c r="L48" s="64"/>
    </row>
    <row r="49" spans="1:12" ht="19.5" customHeight="1">
      <c r="A49" s="44" t="s">
        <v>431</v>
      </c>
      <c r="B49" s="45" t="s">
        <v>432</v>
      </c>
      <c r="C49" s="38">
        <f t="shared" si="1"/>
        <v>0</v>
      </c>
      <c r="D49" s="63"/>
      <c r="E49" s="46"/>
      <c r="F49" s="64"/>
      <c r="G49" s="65"/>
      <c r="H49" s="66"/>
      <c r="I49" s="66"/>
      <c r="J49" s="64"/>
      <c r="K49" s="65"/>
      <c r="L49" s="64"/>
    </row>
    <row r="50" spans="1:12" ht="19.5" customHeight="1">
      <c r="A50" s="44" t="s">
        <v>433</v>
      </c>
      <c r="B50" s="45" t="s">
        <v>434</v>
      </c>
      <c r="C50" s="38">
        <f t="shared" si="1"/>
        <v>0</v>
      </c>
      <c r="D50" s="63"/>
      <c r="E50" s="46"/>
      <c r="F50" s="64"/>
      <c r="G50" s="65"/>
      <c r="H50" s="66"/>
      <c r="I50" s="66"/>
      <c r="J50" s="64"/>
      <c r="K50" s="65"/>
      <c r="L50" s="64"/>
    </row>
    <row r="51" spans="1:12" ht="19.5" customHeight="1">
      <c r="A51" s="42" t="s">
        <v>435</v>
      </c>
      <c r="B51" s="42" t="s">
        <v>337</v>
      </c>
      <c r="C51" s="38">
        <f t="shared" si="1"/>
        <v>31.257936</v>
      </c>
      <c r="D51" s="63"/>
      <c r="E51" s="38">
        <f>E52</f>
        <v>31.257936</v>
      </c>
      <c r="F51" s="64"/>
      <c r="G51" s="65"/>
      <c r="H51" s="66"/>
      <c r="I51" s="66"/>
      <c r="J51" s="64"/>
      <c r="K51" s="65"/>
      <c r="L51" s="64"/>
    </row>
    <row r="52" spans="1:12" ht="19.5" customHeight="1">
      <c r="A52" s="45" t="s">
        <v>436</v>
      </c>
      <c r="B52" s="45" t="s">
        <v>437</v>
      </c>
      <c r="C52" s="38">
        <f t="shared" si="1"/>
        <v>31.257936</v>
      </c>
      <c r="D52" s="63"/>
      <c r="E52" s="46">
        <f>E53</f>
        <v>31.257936</v>
      </c>
      <c r="F52" s="64"/>
      <c r="G52" s="65"/>
      <c r="H52" s="66"/>
      <c r="I52" s="66"/>
      <c r="J52" s="64"/>
      <c r="K52" s="65"/>
      <c r="L52" s="64"/>
    </row>
    <row r="53" spans="1:12" ht="19.5" customHeight="1">
      <c r="A53" s="45" t="s">
        <v>438</v>
      </c>
      <c r="B53" s="45" t="s">
        <v>439</v>
      </c>
      <c r="C53" s="38">
        <f t="shared" si="1"/>
        <v>31.257936</v>
      </c>
      <c r="D53" s="63"/>
      <c r="E53" s="46">
        <v>31.257936</v>
      </c>
      <c r="F53" s="64"/>
      <c r="G53" s="65"/>
      <c r="H53" s="66"/>
      <c r="I53" s="66"/>
      <c r="J53" s="64"/>
      <c r="K53" s="65"/>
      <c r="L53" s="64"/>
    </row>
    <row r="54" spans="1:12" s="24" customFormat="1" ht="22.5" customHeight="1">
      <c r="A54" s="48" t="s">
        <v>589</v>
      </c>
      <c r="B54" s="49" t="s">
        <v>340</v>
      </c>
      <c r="C54" s="38">
        <f t="shared" si="1"/>
        <v>0</v>
      </c>
      <c r="D54" s="38"/>
      <c r="E54" s="50"/>
      <c r="F54" s="50"/>
      <c r="G54" s="50"/>
      <c r="H54" s="50"/>
      <c r="I54" s="50"/>
      <c r="J54" s="50"/>
      <c r="K54" s="50"/>
      <c r="L54" s="50"/>
    </row>
    <row r="55" spans="1:12" ht="28.5" customHeight="1">
      <c r="A55" s="52" t="s">
        <v>590</v>
      </c>
      <c r="B55" s="53" t="s">
        <v>591</v>
      </c>
      <c r="C55" s="38">
        <f t="shared" si="1"/>
        <v>0</v>
      </c>
      <c r="D55" s="46"/>
      <c r="E55" s="54"/>
      <c r="F55" s="54"/>
      <c r="G55" s="54"/>
      <c r="H55" s="54"/>
      <c r="I55" s="54"/>
      <c r="J55" s="54"/>
      <c r="K55" s="54"/>
      <c r="L55" s="54"/>
    </row>
    <row r="56" spans="1:12" ht="28.5" customHeight="1">
      <c r="A56" s="52" t="s">
        <v>592</v>
      </c>
      <c r="B56" s="53" t="s">
        <v>593</v>
      </c>
      <c r="C56" s="38">
        <f t="shared" si="1"/>
        <v>0</v>
      </c>
      <c r="D56" s="46"/>
      <c r="E56" s="43"/>
      <c r="F56" s="54"/>
      <c r="G56" s="54"/>
      <c r="H56" s="54"/>
      <c r="I56" s="54"/>
      <c r="J56" s="54"/>
      <c r="K56" s="54"/>
      <c r="L56" s="54"/>
    </row>
    <row r="57" spans="2:12" ht="12.75" customHeight="1">
      <c r="B57" s="27"/>
      <c r="C57" s="27"/>
      <c r="I57" s="27"/>
      <c r="J57" s="27"/>
      <c r="K57" s="27"/>
      <c r="L57" s="27"/>
    </row>
    <row r="58" spans="2:11" ht="12.75" customHeight="1">
      <c r="B58" s="27"/>
      <c r="J58" s="27"/>
      <c r="K58" s="27"/>
    </row>
    <row r="59" spans="2:12" ht="12.75" customHeight="1">
      <c r="B59" s="27"/>
      <c r="J59" s="27"/>
      <c r="K59" s="27"/>
      <c r="L59" s="27"/>
    </row>
    <row r="60" spans="2:10" ht="12.75" customHeight="1">
      <c r="B60" s="27"/>
      <c r="E60" s="27"/>
      <c r="J60" s="27"/>
    </row>
    <row r="61" spans="2:10" ht="12.75" customHeight="1">
      <c r="B61" s="27"/>
      <c r="I61" s="27"/>
      <c r="J61" s="27"/>
    </row>
    <row r="62" spans="2:9" ht="12.75" customHeight="1">
      <c r="B62" s="27"/>
      <c r="I62" s="27"/>
    </row>
    <row r="63" spans="2:11" ht="12.75" customHeight="1">
      <c r="B63" s="27"/>
      <c r="I63" s="27"/>
      <c r="K63" s="27"/>
    </row>
    <row r="64" ht="12.75" customHeight="1">
      <c r="B64" s="27"/>
    </row>
    <row r="65" spans="2:6" ht="12.75" customHeight="1">
      <c r="B65" s="27"/>
      <c r="C65" s="27"/>
      <c r="F65" s="27"/>
    </row>
    <row r="66" ht="12.75" customHeight="1">
      <c r="B66" s="27"/>
    </row>
    <row r="67" spans="2:4" ht="12.75" customHeight="1">
      <c r="B67" s="27"/>
      <c r="C67" s="27"/>
      <c r="D67" s="27"/>
    </row>
    <row r="68" spans="2:11" ht="12.75" customHeight="1">
      <c r="B68" s="27"/>
      <c r="K68" s="27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1">
      <selection activeCell="C7" sqref="C7"/>
    </sheetView>
  </sheetViews>
  <sheetFormatPr defaultColWidth="6.875" defaultRowHeight="12.75" customHeight="1"/>
  <cols>
    <col min="1" max="1" width="17.125" style="25" customWidth="1"/>
    <col min="2" max="2" width="29.00390625" style="25" customWidth="1"/>
    <col min="3" max="6" width="18.00390625" style="25" customWidth="1"/>
    <col min="7" max="7" width="19.50390625" style="25" customWidth="1"/>
    <col min="8" max="8" width="21.00390625" style="25" customWidth="1"/>
    <col min="9" max="16384" width="6.875" style="25" customWidth="1"/>
  </cols>
  <sheetData>
    <row r="1" spans="1:2" ht="19.5" customHeight="1">
      <c r="A1" s="26" t="s">
        <v>594</v>
      </c>
      <c r="B1" s="27"/>
    </row>
    <row r="2" spans="1:8" ht="44.25" customHeight="1">
      <c r="A2" s="192" t="s">
        <v>595</v>
      </c>
      <c r="B2" s="192"/>
      <c r="C2" s="192"/>
      <c r="D2" s="192"/>
      <c r="E2" s="192"/>
      <c r="F2" s="192"/>
      <c r="G2" s="192"/>
      <c r="H2" s="192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313</v>
      </c>
    </row>
    <row r="5" spans="1:8" ht="29.25" customHeight="1">
      <c r="A5" s="20" t="s">
        <v>348</v>
      </c>
      <c r="B5" s="20" t="s">
        <v>349</v>
      </c>
      <c r="C5" s="20" t="s">
        <v>318</v>
      </c>
      <c r="D5" s="35" t="s">
        <v>351</v>
      </c>
      <c r="E5" s="20" t="s">
        <v>352</v>
      </c>
      <c r="F5" s="20" t="s">
        <v>596</v>
      </c>
      <c r="G5" s="20" t="s">
        <v>597</v>
      </c>
      <c r="H5" s="20" t="s">
        <v>598</v>
      </c>
    </row>
    <row r="6" spans="1:8" s="24" customFormat="1" ht="29.25" customHeight="1">
      <c r="A6" s="36"/>
      <c r="B6" s="37" t="s">
        <v>318</v>
      </c>
      <c r="C6" s="38">
        <f>D6+E6</f>
        <v>719.33418</v>
      </c>
      <c r="D6" s="38">
        <f>D7+D10+D30+D42+D50+D53</f>
        <v>715.59498</v>
      </c>
      <c r="E6" s="39">
        <v>3.7392</v>
      </c>
      <c r="F6" s="40"/>
      <c r="G6" s="40"/>
      <c r="H6" s="40"/>
    </row>
    <row r="7" spans="1:8" ht="29.25" customHeight="1">
      <c r="A7" s="41" t="s">
        <v>353</v>
      </c>
      <c r="B7" s="42" t="s">
        <v>327</v>
      </c>
      <c r="C7" s="38">
        <f aca="true" t="shared" si="0" ref="C7:C55">D7</f>
        <v>0</v>
      </c>
      <c r="D7" s="38">
        <f>D8</f>
        <v>0</v>
      </c>
      <c r="E7" s="43"/>
      <c r="F7" s="40"/>
      <c r="G7" s="40"/>
      <c r="H7" s="40"/>
    </row>
    <row r="8" spans="1:8" ht="29.25" customHeight="1">
      <c r="A8" s="44" t="s">
        <v>354</v>
      </c>
      <c r="B8" s="45" t="s">
        <v>355</v>
      </c>
      <c r="C8" s="38">
        <f t="shared" si="0"/>
        <v>0</v>
      </c>
      <c r="D8" s="46">
        <f>D9</f>
        <v>0</v>
      </c>
      <c r="E8" s="43"/>
      <c r="F8" s="40"/>
      <c r="G8" s="40"/>
      <c r="H8" s="40"/>
    </row>
    <row r="9" spans="1:8" ht="29.25" customHeight="1">
      <c r="A9" s="44" t="s">
        <v>356</v>
      </c>
      <c r="B9" s="45" t="s">
        <v>357</v>
      </c>
      <c r="C9" s="38">
        <f t="shared" si="0"/>
        <v>0</v>
      </c>
      <c r="D9" s="46"/>
      <c r="E9" s="43"/>
      <c r="F9" s="40"/>
      <c r="G9" s="40"/>
      <c r="H9" s="40"/>
    </row>
    <row r="10" spans="1:8" ht="29.25" customHeight="1">
      <c r="A10" s="41" t="s">
        <v>358</v>
      </c>
      <c r="B10" s="42" t="s">
        <v>329</v>
      </c>
      <c r="C10" s="38">
        <f>D10+E10</f>
        <v>439.281156</v>
      </c>
      <c r="D10" s="38">
        <f>D11+D15+D21+D23+D26+D28</f>
        <v>435.541956</v>
      </c>
      <c r="E10" s="47">
        <v>3.7392</v>
      </c>
      <c r="F10" s="40"/>
      <c r="G10" s="40"/>
      <c r="H10" s="40"/>
    </row>
    <row r="11" spans="1:8" ht="29.25" customHeight="1">
      <c r="A11" s="45" t="s">
        <v>359</v>
      </c>
      <c r="B11" s="45" t="s">
        <v>360</v>
      </c>
      <c r="C11" s="38">
        <f t="shared" si="0"/>
        <v>0</v>
      </c>
      <c r="D11" s="46">
        <f>SUM(D12:D14)</f>
        <v>0</v>
      </c>
      <c r="E11" s="43"/>
      <c r="F11" s="40"/>
      <c r="G11" s="40"/>
      <c r="H11" s="40"/>
    </row>
    <row r="12" spans="1:8" ht="29.25" customHeight="1">
      <c r="A12" s="45" t="s">
        <v>361</v>
      </c>
      <c r="B12" s="45" t="s">
        <v>362</v>
      </c>
      <c r="C12" s="38">
        <f t="shared" si="0"/>
        <v>0</v>
      </c>
      <c r="D12" s="46"/>
      <c r="E12" s="43"/>
      <c r="F12" s="40"/>
      <c r="G12" s="40"/>
      <c r="H12" s="40"/>
    </row>
    <row r="13" spans="1:8" ht="29.25" customHeight="1">
      <c r="A13" s="45" t="s">
        <v>363</v>
      </c>
      <c r="B13" s="45" t="s">
        <v>364</v>
      </c>
      <c r="C13" s="38">
        <f t="shared" si="0"/>
        <v>0</v>
      </c>
      <c r="D13" s="46"/>
      <c r="E13" s="43"/>
      <c r="F13" s="40"/>
      <c r="G13" s="40"/>
      <c r="H13" s="40"/>
    </row>
    <row r="14" spans="1:8" ht="29.25" customHeight="1">
      <c r="A14" s="45" t="s">
        <v>365</v>
      </c>
      <c r="B14" s="45" t="s">
        <v>366</v>
      </c>
      <c r="C14" s="38">
        <f t="shared" si="0"/>
        <v>0</v>
      </c>
      <c r="D14" s="46"/>
      <c r="E14" s="43"/>
      <c r="F14" s="40"/>
      <c r="G14" s="40"/>
      <c r="H14" s="40"/>
    </row>
    <row r="15" spans="1:8" ht="29.25" customHeight="1">
      <c r="A15" s="45" t="s">
        <v>367</v>
      </c>
      <c r="B15" s="45" t="s">
        <v>368</v>
      </c>
      <c r="C15" s="38">
        <f t="shared" si="0"/>
        <v>435.541956</v>
      </c>
      <c r="D15" s="46">
        <f>SUM(D16:D20)</f>
        <v>435.541956</v>
      </c>
      <c r="E15" s="43"/>
      <c r="F15" s="40"/>
      <c r="G15" s="40"/>
      <c r="H15" s="40"/>
    </row>
    <row r="16" spans="1:8" ht="29.25" customHeight="1">
      <c r="A16" s="45" t="s">
        <v>369</v>
      </c>
      <c r="B16" s="45" t="s">
        <v>370</v>
      </c>
      <c r="C16" s="38">
        <f t="shared" si="0"/>
        <v>0</v>
      </c>
      <c r="D16" s="46"/>
      <c r="E16" s="43"/>
      <c r="F16" s="40"/>
      <c r="G16" s="40"/>
      <c r="H16" s="40"/>
    </row>
    <row r="17" spans="1:8" ht="29.25" customHeight="1">
      <c r="A17" s="45" t="s">
        <v>371</v>
      </c>
      <c r="B17" s="45" t="s">
        <v>372</v>
      </c>
      <c r="C17" s="38">
        <f t="shared" si="0"/>
        <v>435.541956</v>
      </c>
      <c r="D17" s="46">
        <v>435.541956</v>
      </c>
      <c r="E17" s="47">
        <v>3.7392</v>
      </c>
      <c r="F17" s="40"/>
      <c r="G17" s="40"/>
      <c r="H17" s="40"/>
    </row>
    <row r="18" spans="1:8" ht="29.25" customHeight="1">
      <c r="A18" s="45" t="s">
        <v>373</v>
      </c>
      <c r="B18" s="45" t="s">
        <v>374</v>
      </c>
      <c r="C18" s="38">
        <f t="shared" si="0"/>
        <v>0</v>
      </c>
      <c r="D18" s="46"/>
      <c r="E18" s="43"/>
      <c r="F18" s="40"/>
      <c r="G18" s="40"/>
      <c r="H18" s="40"/>
    </row>
    <row r="19" spans="1:8" ht="29.25" customHeight="1">
      <c r="A19" s="45" t="s">
        <v>375</v>
      </c>
      <c r="B19" s="45" t="s">
        <v>376</v>
      </c>
      <c r="C19" s="38">
        <f t="shared" si="0"/>
        <v>0</v>
      </c>
      <c r="D19" s="46"/>
      <c r="E19" s="43"/>
      <c r="F19" s="40"/>
      <c r="G19" s="40"/>
      <c r="H19" s="40"/>
    </row>
    <row r="20" spans="1:8" ht="29.25" customHeight="1">
      <c r="A20" s="45" t="s">
        <v>377</v>
      </c>
      <c r="B20" s="45" t="s">
        <v>378</v>
      </c>
      <c r="C20" s="38">
        <f t="shared" si="0"/>
        <v>0</v>
      </c>
      <c r="D20" s="46"/>
      <c r="E20" s="43"/>
      <c r="F20" s="40"/>
      <c r="G20" s="40"/>
      <c r="H20" s="40"/>
    </row>
    <row r="21" spans="1:8" ht="29.25" customHeight="1">
      <c r="A21" s="45" t="s">
        <v>379</v>
      </c>
      <c r="B21" s="45" t="s">
        <v>380</v>
      </c>
      <c r="C21" s="38">
        <f t="shared" si="0"/>
        <v>0</v>
      </c>
      <c r="D21" s="46"/>
      <c r="E21" s="43"/>
      <c r="F21" s="40"/>
      <c r="G21" s="40"/>
      <c r="H21" s="40"/>
    </row>
    <row r="22" spans="1:8" ht="29.25" customHeight="1">
      <c r="A22" s="44" t="s">
        <v>381</v>
      </c>
      <c r="B22" s="45" t="s">
        <v>382</v>
      </c>
      <c r="C22" s="38">
        <f t="shared" si="0"/>
        <v>0</v>
      </c>
      <c r="D22" s="46"/>
      <c r="E22" s="43"/>
      <c r="F22" s="40"/>
      <c r="G22" s="40"/>
      <c r="H22" s="40"/>
    </row>
    <row r="23" spans="1:8" ht="29.25" customHeight="1">
      <c r="A23" s="45" t="s">
        <v>383</v>
      </c>
      <c r="B23" s="45" t="s">
        <v>384</v>
      </c>
      <c r="C23" s="38">
        <f t="shared" si="0"/>
        <v>0</v>
      </c>
      <c r="D23" s="46"/>
      <c r="E23" s="43"/>
      <c r="F23" s="40"/>
      <c r="G23" s="40"/>
      <c r="H23" s="40"/>
    </row>
    <row r="24" spans="1:8" ht="29.25" customHeight="1">
      <c r="A24" s="45" t="s">
        <v>385</v>
      </c>
      <c r="B24" s="45" t="s">
        <v>386</v>
      </c>
      <c r="C24" s="38">
        <f t="shared" si="0"/>
        <v>0</v>
      </c>
      <c r="D24" s="46"/>
      <c r="E24" s="43"/>
      <c r="F24" s="40"/>
      <c r="G24" s="40"/>
      <c r="H24" s="40"/>
    </row>
    <row r="25" spans="1:8" ht="29.25" customHeight="1">
      <c r="A25" s="44" t="s">
        <v>387</v>
      </c>
      <c r="B25" s="45" t="s">
        <v>388</v>
      </c>
      <c r="C25" s="38">
        <f t="shared" si="0"/>
        <v>0</v>
      </c>
      <c r="D25" s="46"/>
      <c r="E25" s="43"/>
      <c r="F25" s="40"/>
      <c r="G25" s="40"/>
      <c r="H25" s="40"/>
    </row>
    <row r="26" spans="1:8" ht="29.25" customHeight="1">
      <c r="A26" s="45" t="s">
        <v>389</v>
      </c>
      <c r="B26" s="45" t="s">
        <v>390</v>
      </c>
      <c r="C26" s="38">
        <f t="shared" si="0"/>
        <v>0</v>
      </c>
      <c r="D26" s="46"/>
      <c r="E26" s="43"/>
      <c r="F26" s="40"/>
      <c r="G26" s="40"/>
      <c r="H26" s="40"/>
    </row>
    <row r="27" spans="1:8" ht="29.25" customHeight="1">
      <c r="A27" s="45" t="s">
        <v>391</v>
      </c>
      <c r="B27" s="45" t="s">
        <v>392</v>
      </c>
      <c r="C27" s="38">
        <f t="shared" si="0"/>
        <v>0</v>
      </c>
      <c r="D27" s="46"/>
      <c r="E27" s="43"/>
      <c r="F27" s="40"/>
      <c r="G27" s="40"/>
      <c r="H27" s="40"/>
    </row>
    <row r="28" spans="1:8" ht="29.25" customHeight="1">
      <c r="A28" s="45" t="s">
        <v>393</v>
      </c>
      <c r="B28" s="45" t="s">
        <v>394</v>
      </c>
      <c r="C28" s="38">
        <f t="shared" si="0"/>
        <v>0</v>
      </c>
      <c r="D28" s="46"/>
      <c r="E28" s="43"/>
      <c r="F28" s="40"/>
      <c r="G28" s="40"/>
      <c r="H28" s="40"/>
    </row>
    <row r="29" spans="1:8" ht="29.25" customHeight="1">
      <c r="A29" s="45" t="s">
        <v>395</v>
      </c>
      <c r="B29" s="45" t="s">
        <v>396</v>
      </c>
      <c r="C29" s="38">
        <f t="shared" si="0"/>
        <v>0</v>
      </c>
      <c r="D29" s="46"/>
      <c r="E29" s="43"/>
      <c r="F29" s="40"/>
      <c r="G29" s="40"/>
      <c r="H29" s="40"/>
    </row>
    <row r="30" spans="1:8" ht="29.25" customHeight="1">
      <c r="A30" s="42" t="s">
        <v>397</v>
      </c>
      <c r="B30" s="42" t="s">
        <v>331</v>
      </c>
      <c r="C30" s="38">
        <f t="shared" si="0"/>
        <v>202.223486</v>
      </c>
      <c r="D30" s="38">
        <f>D31</f>
        <v>202.223486</v>
      </c>
      <c r="E30" s="43"/>
      <c r="F30" s="40"/>
      <c r="G30" s="40"/>
      <c r="H30" s="40"/>
    </row>
    <row r="31" spans="1:8" ht="29.25" customHeight="1">
      <c r="A31" s="45" t="s">
        <v>398</v>
      </c>
      <c r="B31" s="45" t="s">
        <v>399</v>
      </c>
      <c r="C31" s="38">
        <f t="shared" si="0"/>
        <v>202.223486</v>
      </c>
      <c r="D31" s="46">
        <f>SUM(D32:D35)</f>
        <v>202.223486</v>
      </c>
      <c r="E31" s="43"/>
      <c r="F31" s="40"/>
      <c r="G31" s="40"/>
      <c r="H31" s="40"/>
    </row>
    <row r="32" spans="1:8" ht="29.25" customHeight="1">
      <c r="A32" s="44" t="s">
        <v>400</v>
      </c>
      <c r="B32" s="45" t="s">
        <v>401</v>
      </c>
      <c r="C32" s="38">
        <f t="shared" si="0"/>
        <v>0</v>
      </c>
      <c r="D32" s="46"/>
      <c r="E32" s="43"/>
      <c r="F32" s="40"/>
      <c r="G32" s="40"/>
      <c r="H32" s="40"/>
    </row>
    <row r="33" spans="1:8" ht="29.25" customHeight="1">
      <c r="A33" s="44" t="s">
        <v>402</v>
      </c>
      <c r="B33" s="45" t="s">
        <v>403</v>
      </c>
      <c r="C33" s="38">
        <f t="shared" si="0"/>
        <v>41.677248</v>
      </c>
      <c r="D33" s="46">
        <v>41.677248</v>
      </c>
      <c r="E33" s="43"/>
      <c r="F33" s="40"/>
      <c r="G33" s="40"/>
      <c r="H33" s="40"/>
    </row>
    <row r="34" spans="1:8" ht="29.25" customHeight="1">
      <c r="A34" s="44" t="s">
        <v>404</v>
      </c>
      <c r="B34" s="45" t="s">
        <v>405</v>
      </c>
      <c r="C34" s="38">
        <f t="shared" si="0"/>
        <v>20.838624</v>
      </c>
      <c r="D34" s="46">
        <v>20.838624</v>
      </c>
      <c r="E34" s="43"/>
      <c r="F34" s="40"/>
      <c r="G34" s="40"/>
      <c r="H34" s="40"/>
    </row>
    <row r="35" spans="1:8" ht="29.25" customHeight="1">
      <c r="A35" s="45" t="s">
        <v>406</v>
      </c>
      <c r="B35" s="45" t="s">
        <v>407</v>
      </c>
      <c r="C35" s="38">
        <f t="shared" si="0"/>
        <v>139.707614</v>
      </c>
      <c r="D35" s="46">
        <v>139.707614</v>
      </c>
      <c r="E35" s="43"/>
      <c r="F35" s="40"/>
      <c r="G35" s="40"/>
      <c r="H35" s="40"/>
    </row>
    <row r="36" spans="1:8" ht="29.25" customHeight="1">
      <c r="A36" s="45" t="s">
        <v>408</v>
      </c>
      <c r="B36" s="45" t="s">
        <v>409</v>
      </c>
      <c r="C36" s="38">
        <f t="shared" si="0"/>
        <v>0</v>
      </c>
      <c r="D36" s="46"/>
      <c r="E36" s="43"/>
      <c r="F36" s="40"/>
      <c r="G36" s="40"/>
      <c r="H36" s="40"/>
    </row>
    <row r="37" spans="1:8" ht="29.25" customHeight="1">
      <c r="A37" s="44" t="s">
        <v>410</v>
      </c>
      <c r="B37" s="45" t="s">
        <v>411</v>
      </c>
      <c r="C37" s="38">
        <f t="shared" si="0"/>
        <v>0</v>
      </c>
      <c r="D37" s="46"/>
      <c r="E37" s="43"/>
      <c r="F37" s="40"/>
      <c r="G37" s="40"/>
      <c r="H37" s="40"/>
    </row>
    <row r="38" spans="1:8" ht="29.25" customHeight="1">
      <c r="A38" s="44" t="s">
        <v>412</v>
      </c>
      <c r="B38" s="45" t="s">
        <v>413</v>
      </c>
      <c r="C38" s="38">
        <f t="shared" si="0"/>
        <v>0</v>
      </c>
      <c r="D38" s="46"/>
      <c r="E38" s="43"/>
      <c r="F38" s="40"/>
      <c r="G38" s="40"/>
      <c r="H38" s="40"/>
    </row>
    <row r="39" spans="1:8" ht="29.25" customHeight="1">
      <c r="A39" s="44" t="s">
        <v>414</v>
      </c>
      <c r="B39" s="45" t="s">
        <v>415</v>
      </c>
      <c r="C39" s="38">
        <f t="shared" si="0"/>
        <v>0</v>
      </c>
      <c r="D39" s="46"/>
      <c r="E39" s="43"/>
      <c r="F39" s="40"/>
      <c r="G39" s="40"/>
      <c r="H39" s="40"/>
    </row>
    <row r="40" spans="1:8" ht="29.25" customHeight="1">
      <c r="A40" s="44" t="s">
        <v>416</v>
      </c>
      <c r="B40" s="45" t="s">
        <v>417</v>
      </c>
      <c r="C40" s="38">
        <f t="shared" si="0"/>
        <v>0</v>
      </c>
      <c r="D40" s="46"/>
      <c r="E40" s="43"/>
      <c r="F40" s="40"/>
      <c r="G40" s="40"/>
      <c r="H40" s="40"/>
    </row>
    <row r="41" spans="1:8" ht="29.25" customHeight="1">
      <c r="A41" s="44" t="s">
        <v>418</v>
      </c>
      <c r="B41" s="45" t="s">
        <v>419</v>
      </c>
      <c r="C41" s="38">
        <f t="shared" si="0"/>
        <v>0</v>
      </c>
      <c r="D41" s="46"/>
      <c r="E41" s="43"/>
      <c r="F41" s="40"/>
      <c r="G41" s="40"/>
      <c r="H41" s="40"/>
    </row>
    <row r="42" spans="1:8" ht="29.25" customHeight="1">
      <c r="A42" s="42" t="s">
        <v>420</v>
      </c>
      <c r="B42" s="42" t="s">
        <v>332</v>
      </c>
      <c r="C42" s="38">
        <f t="shared" si="0"/>
        <v>46.571602</v>
      </c>
      <c r="D42" s="38">
        <f>D43</f>
        <v>46.571602</v>
      </c>
      <c r="E42" s="43"/>
      <c r="F42" s="40"/>
      <c r="G42" s="40"/>
      <c r="H42" s="40"/>
    </row>
    <row r="43" spans="1:8" ht="29.25" customHeight="1">
      <c r="A43" s="45" t="s">
        <v>421</v>
      </c>
      <c r="B43" s="45" t="s">
        <v>422</v>
      </c>
      <c r="C43" s="38">
        <f t="shared" si="0"/>
        <v>46.571602</v>
      </c>
      <c r="D43" s="46">
        <f>SUM(D44:D47)</f>
        <v>46.571602</v>
      </c>
      <c r="E43" s="43"/>
      <c r="F43" s="40"/>
      <c r="G43" s="40"/>
      <c r="H43" s="40"/>
    </row>
    <row r="44" spans="1:8" ht="29.25" customHeight="1">
      <c r="A44" s="45" t="s">
        <v>423</v>
      </c>
      <c r="B44" s="45" t="s">
        <v>424</v>
      </c>
      <c r="C44" s="38">
        <f t="shared" si="0"/>
        <v>0</v>
      </c>
      <c r="D44" s="46"/>
      <c r="E44" s="43"/>
      <c r="F44" s="40"/>
      <c r="G44" s="40"/>
      <c r="H44" s="40"/>
    </row>
    <row r="45" spans="1:8" ht="29.25" customHeight="1">
      <c r="A45" s="45" t="s">
        <v>425</v>
      </c>
      <c r="B45" s="45" t="s">
        <v>426</v>
      </c>
      <c r="C45" s="38">
        <f t="shared" si="0"/>
        <v>30.331602</v>
      </c>
      <c r="D45" s="46">
        <v>30.331602</v>
      </c>
      <c r="E45" s="43"/>
      <c r="F45" s="40"/>
      <c r="G45" s="40"/>
      <c r="H45" s="40"/>
    </row>
    <row r="46" spans="1:8" ht="29.25" customHeight="1">
      <c r="A46" s="45" t="s">
        <v>427</v>
      </c>
      <c r="B46" s="45" t="s">
        <v>428</v>
      </c>
      <c r="C46" s="38">
        <f t="shared" si="0"/>
        <v>0</v>
      </c>
      <c r="D46" s="46"/>
      <c r="E46" s="43"/>
      <c r="F46" s="40"/>
      <c r="G46" s="40"/>
      <c r="H46" s="40"/>
    </row>
    <row r="47" spans="1:8" ht="29.25" customHeight="1">
      <c r="A47" s="44" t="s">
        <v>429</v>
      </c>
      <c r="B47" s="45" t="s">
        <v>430</v>
      </c>
      <c r="C47" s="38">
        <f t="shared" si="0"/>
        <v>16.24</v>
      </c>
      <c r="D47" s="46">
        <v>16.24</v>
      </c>
      <c r="E47" s="43"/>
      <c r="F47" s="40"/>
      <c r="G47" s="40"/>
      <c r="H47" s="40"/>
    </row>
    <row r="48" spans="1:8" ht="29.25" customHeight="1">
      <c r="A48" s="44" t="s">
        <v>431</v>
      </c>
      <c r="B48" s="45" t="s">
        <v>432</v>
      </c>
      <c r="C48" s="38">
        <f t="shared" si="0"/>
        <v>0</v>
      </c>
      <c r="D48" s="46"/>
      <c r="E48" s="43"/>
      <c r="F48" s="40"/>
      <c r="G48" s="40"/>
      <c r="H48" s="40"/>
    </row>
    <row r="49" spans="1:8" ht="29.25" customHeight="1">
      <c r="A49" s="44" t="s">
        <v>433</v>
      </c>
      <c r="B49" s="45" t="s">
        <v>434</v>
      </c>
      <c r="C49" s="38">
        <f t="shared" si="0"/>
        <v>0</v>
      </c>
      <c r="D49" s="46"/>
      <c r="E49" s="43"/>
      <c r="F49" s="40"/>
      <c r="G49" s="40"/>
      <c r="H49" s="40"/>
    </row>
    <row r="50" spans="1:8" ht="29.25" customHeight="1">
      <c r="A50" s="42" t="s">
        <v>435</v>
      </c>
      <c r="B50" s="42" t="s">
        <v>337</v>
      </c>
      <c r="C50" s="38">
        <f t="shared" si="0"/>
        <v>31.257936</v>
      </c>
      <c r="D50" s="38">
        <f>D51</f>
        <v>31.257936</v>
      </c>
      <c r="E50" s="43"/>
      <c r="F50" s="40"/>
      <c r="G50" s="40"/>
      <c r="H50" s="40"/>
    </row>
    <row r="51" spans="1:8" ht="29.25" customHeight="1">
      <c r="A51" s="45" t="s">
        <v>436</v>
      </c>
      <c r="B51" s="45" t="s">
        <v>437</v>
      </c>
      <c r="C51" s="38">
        <f t="shared" si="0"/>
        <v>31.257936</v>
      </c>
      <c r="D51" s="46">
        <f>D52</f>
        <v>31.257936</v>
      </c>
      <c r="E51" s="43"/>
      <c r="F51" s="40"/>
      <c r="G51" s="40"/>
      <c r="H51" s="40"/>
    </row>
    <row r="52" spans="1:8" ht="29.25" customHeight="1">
      <c r="A52" s="45" t="s">
        <v>438</v>
      </c>
      <c r="B52" s="45" t="s">
        <v>439</v>
      </c>
      <c r="C52" s="38">
        <f t="shared" si="0"/>
        <v>31.257936</v>
      </c>
      <c r="D52" s="46">
        <v>31.257936</v>
      </c>
      <c r="E52" s="43"/>
      <c r="F52" s="40"/>
      <c r="G52" s="40"/>
      <c r="H52" s="40"/>
    </row>
    <row r="53" spans="1:8" s="24" customFormat="1" ht="29.25" customHeight="1">
      <c r="A53" s="48" t="s">
        <v>589</v>
      </c>
      <c r="B53" s="49" t="s">
        <v>340</v>
      </c>
      <c r="C53" s="38">
        <f t="shared" si="0"/>
        <v>0</v>
      </c>
      <c r="D53" s="50"/>
      <c r="E53" s="51"/>
      <c r="F53" s="40"/>
      <c r="G53" s="40"/>
      <c r="H53" s="40"/>
    </row>
    <row r="54" spans="1:8" ht="29.25" customHeight="1">
      <c r="A54" s="52" t="s">
        <v>590</v>
      </c>
      <c r="B54" s="53" t="s">
        <v>591</v>
      </c>
      <c r="C54" s="38">
        <f t="shared" si="0"/>
        <v>0</v>
      </c>
      <c r="D54" s="54"/>
      <c r="E54" s="43"/>
      <c r="F54" s="40"/>
      <c r="G54" s="40"/>
      <c r="H54" s="40"/>
    </row>
    <row r="55" spans="1:8" ht="29.25" customHeight="1">
      <c r="A55" s="52" t="s">
        <v>592</v>
      </c>
      <c r="B55" s="53" t="s">
        <v>593</v>
      </c>
      <c r="C55" s="38">
        <f t="shared" si="0"/>
        <v>0</v>
      </c>
      <c r="D55" s="43"/>
      <c r="E55" s="43"/>
      <c r="F55" s="20"/>
      <c r="G55" s="20"/>
      <c r="H55" s="20"/>
    </row>
    <row r="56" spans="1:9" ht="12.75" customHeight="1">
      <c r="A56" s="27"/>
      <c r="B56" s="27"/>
      <c r="D56" s="27"/>
      <c r="E56" s="27"/>
      <c r="F56" s="27"/>
      <c r="G56" s="27"/>
      <c r="I56" s="27"/>
    </row>
    <row r="57" spans="1:8" ht="12.75" customHeight="1">
      <c r="A57" s="27"/>
      <c r="B57" s="27"/>
      <c r="C57" s="27"/>
      <c r="D57" s="27"/>
      <c r="E57" s="27"/>
      <c r="F57" s="27"/>
      <c r="G57" s="27"/>
      <c r="H57" s="27"/>
    </row>
    <row r="58" spans="2:7" ht="12.75" customHeight="1">
      <c r="B58" s="27"/>
      <c r="F58" s="27"/>
      <c r="G58" s="27"/>
    </row>
    <row r="59" spans="1:6" ht="12.75" customHeight="1">
      <c r="A59" s="27"/>
      <c r="B59" s="27"/>
      <c r="F59" s="27"/>
    </row>
    <row r="60" spans="2:8" ht="12.75" customHeight="1">
      <c r="B60" s="27"/>
      <c r="H60" s="27"/>
    </row>
    <row r="61" spans="1:2" ht="12.75" customHeight="1">
      <c r="A61" s="27"/>
      <c r="B61" s="27"/>
    </row>
    <row r="62" spans="1:6" ht="12.75" customHeight="1">
      <c r="A62" s="27"/>
      <c r="B62" s="27"/>
      <c r="E62" s="27"/>
      <c r="F62" s="27"/>
    </row>
    <row r="63" ht="12.75" customHeight="1">
      <c r="C63" s="27"/>
    </row>
    <row r="64" ht="12.75" customHeight="1">
      <c r="B64" s="27"/>
    </row>
    <row r="65" spans="2:7" ht="12.75" customHeight="1">
      <c r="B65" s="27"/>
      <c r="G65" s="27"/>
    </row>
    <row r="67" spans="2:7" ht="12.75" customHeight="1">
      <c r="B67" s="27"/>
      <c r="G67" s="27"/>
    </row>
    <row r="68" ht="12.75" customHeight="1">
      <c r="C68" s="2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947C3F6B298444EAB92B7CA081177C50</vt:lpwstr>
  </property>
</Properties>
</file>