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一般公共预算支出-无上年数'!$A$1:$E$23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<sst xmlns="http://schemas.openxmlformats.org/spreadsheetml/2006/main" count="1601" uniqueCount="641">
  <si>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</si>
  <si>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</si>
  <si>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</si>
  <si>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</si>
  <si>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</si>
  <si>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</si>
  <si>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</si>
  <si>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</si>
  <si>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</si>
  <si>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</si>
  <si>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</si>
  <si>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</si>
  <si>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</si>
  <si>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</si>
  <si>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</si>
  <si>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</si>
  <si>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</si>
  <si>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</si>
  <si>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</si>
  <si>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</si>
  <si>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</si>
  <si>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</si>
  <si>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</si>
  <si>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</si>
  <si>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</si>
  <si>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</si>
  <si>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</si>
  <si>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</si>
  <si>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</si>
  <si>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</si>
  <si>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</si>
  <si>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</si>
  <si>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</si>
  <si>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</si>
  <si>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</si>
  <si>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</si>
  <si>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</si>
  <si>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</si>
  <si>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</si>
  <si>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</si>
  <si>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</si>
  <si>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</si>
  <si>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</si>
  <si>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</si>
  <si>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</si>
  <si>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</si>
  <si>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</si>
  <si>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</si>
  <si>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</si>
  <si>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</si>
  <si>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</si>
  <si>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</si>
  <si>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</si>
  <si>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</si>
  <si>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</si>
  <si>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</si>
  <si>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</si>
  <si>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</si>
  <si>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</si>
  <si>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</si>
  <si>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</si>
  <si>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</si>
  <si>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</si>
  <si>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</si>
  <si>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</si>
  <si>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</si>
  <si>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</si>
  <si>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</si>
  <si>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</si>
  <si>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</si>
  <si>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</si>
  <si>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</si>
  <si>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</si>
  <si>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</si>
  <si>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</si>
  <si>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</si>
  <si>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</si>
  <si>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</si>
  <si>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</si>
  <si>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</si>
  <si>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</si>
  <si>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</si>
  <si>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</si>
  <si>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</si>
  <si>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</si>
  <si>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</si>
  <si>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</si>
  <si>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</si>
  <si>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</si>
  <si>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</si>
  <si>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</si>
  <si>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</si>
  <si>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</si>
  <si>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</si>
  <si>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</si>
  <si>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</si>
  <si>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</si>
  <si>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</si>
  <si>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</si>
  <si>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</si>
  <si>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</si>
  <si>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</si>
  <si>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</si>
  <si>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</si>
  <si>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</si>
  <si>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</si>
  <si>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</si>
  <si>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</si>
  <si>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</si>
  <si>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</si>
  <si>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</si>
  <si>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</si>
  <si>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</si>
  <si>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</si>
  <si>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</si>
  <si>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</si>
  <si>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</si>
  <si>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</si>
  <si>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</si>
  <si>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</si>
  <si>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</si>
  <si>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</si>
  <si>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</si>
  <si>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</si>
  <si>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</si>
  <si>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</si>
  <si>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</si>
  <si>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</si>
  <si>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</si>
  <si>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</si>
  <si>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</si>
  <si>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</si>
  <si>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</si>
  <si>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</si>
  <si>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</si>
  <si>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</si>
  <si>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</si>
  <si>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</si>
  <si>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</si>
  <si>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</si>
  <si>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</si>
  <si>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</si>
  <si>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</si>
  <si>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</si>
  <si>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</si>
  <si>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</si>
  <si>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</si>
  <si>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</si>
  <si>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</si>
  <si>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</si>
  <si>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</si>
  <si>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</si>
  <si>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</si>
  <si>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</si>
  <si>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</si>
  <si>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</si>
  <si>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</si>
  <si>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</si>
  <si>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</si>
  <si>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</si>
  <si>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</si>
  <si>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</si>
  <si>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</si>
  <si>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</si>
  <si>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</si>
  <si>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</si>
  <si>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</si>
  <si>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</si>
  <si>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</si>
  <si>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</si>
  <si>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</si>
  <si>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</si>
  <si>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</si>
  <si>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</si>
  <si>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</si>
  <si>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</si>
  <si>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</si>
  <si>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</si>
  <si>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</si>
  <si>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</si>
  <si>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</si>
  <si>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</si>
  <si>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</si>
  <si>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</si>
  <si>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</si>
  <si>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</si>
  <si>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</si>
  <si>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</si>
  <si>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</si>
  <si>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</si>
  <si>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</si>
  <si>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</si>
  <si>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</si>
  <si>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</si>
  <si>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</si>
  <si>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</si>
  <si>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</si>
  <si>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</si>
  <si>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</si>
  <si>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</si>
  <si>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</si>
  <si>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</si>
  <si>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</si>
  <si>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</si>
  <si>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</si>
  <si>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</si>
  <si>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</si>
  <si>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</si>
  <si>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</si>
  <si>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</si>
  <si>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</si>
  <si>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</si>
  <si>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</si>
  <si>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</si>
  <si>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</si>
  <si>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</si>
  <si>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</si>
  <si>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</si>
  <si>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</si>
  <si>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</si>
  <si>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</si>
  <si>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</si>
  <si>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</si>
  <si>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</si>
  <si>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</si>
  <si>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</si>
  <si>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</si>
  <si>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</si>
  <si>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</si>
  <si>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</si>
  <si>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</si>
  <si>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</si>
  <si>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</si>
  <si>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</si>
  <si>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</si>
  <si>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</si>
  <si>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</si>
  <si>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</si>
  <si>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</si>
  <si>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</si>
  <si>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</si>
  <si>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</si>
  <si>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</si>
  <si>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</si>
  <si>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</si>
  <si>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</si>
  <si>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</si>
  <si>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</si>
  <si>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</si>
  <si>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</si>
  <si>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</si>
  <si>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</si>
  <si>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</si>
  <si>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</si>
  <si>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</si>
  <si>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</si>
  <si>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</si>
  <si>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</si>
  <si>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</si>
  <si>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</si>
  <si>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</si>
  <si>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</si>
  <si>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</si>
  <si>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</si>
  <si>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</si>
  <si>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</si>
  <si>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</si>
  <si>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</si>
  <si>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</si>
  <si>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</si>
  <si>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</si>
  <si>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</si>
  <si>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</si>
  <si>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</si>
  <si>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</si>
  <si>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</si>
  <si>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</si>
  <si>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</si>
  <si>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</si>
  <si>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</si>
  <si>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</si>
  <si>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</si>
  <si>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</si>
  <si>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</si>
  <si>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</si>
  <si>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</si>
  <si>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</si>
  <si>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</si>
  <si>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</si>
  <si>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</si>
  <si>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</si>
  <si>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</si>
  <si>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</si>
  <si>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</si>
  <si>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</si>
  <si>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</si>
  <si>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</si>
  <si>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</si>
  <si>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</si>
  <si>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</si>
  <si>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</si>
  <si>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</si>
  <si>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</si>
  <si>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</si>
  <si>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</si>
  <si>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</si>
  <si>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</si>
  <si>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</si>
  <si>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</si>
  <si>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</si>
  <si>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</si>
  <si>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</si>
  <si>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</si>
  <si>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</si>
  <si>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</si>
  <si>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</si>
  <si>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</si>
  <si>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</si>
  <si>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</si>
  <si>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</si>
  <si>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</si>
  <si>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</si>
  <si>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</si>
  <si>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</si>
  <si>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</si>
  <si>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</si>
  <si>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</si>
  <si>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</si>
  <si>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</si>
  <si>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</si>
  <si>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</si>
  <si>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</si>
  <si>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</si>
  <si>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</si>
  <si>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</si>
  <si>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</si>
  <si>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</si>
  <si>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</si>
  <si>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</si>
  <si>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</si>
  <si>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</si>
  <si>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</si>
  <si>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</si>
  <si>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</si>
  <si>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</si>
  <si>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</si>
  <si>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</si>
  <si>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</si>
  <si>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</si>
  <si>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</si>
  <si>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</si>
  <si>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</si>
  <si>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</si>
  <si>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</si>
  <si>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</si>
  <si>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</si>
  <si>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</si>
  <si>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</si>
  <si>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</si>
  <si>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</si>
  <si>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</si>
  <si>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</si>
  <si>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</si>
  <si>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</si>
  <si>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</si>
  <si>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</si>
  <si>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</si>
  <si>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</si>
  <si>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</si>
  <si>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</si>
  <si>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</si>
  <si>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</si>
  <si>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</si>
  <si>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</si>
  <si>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</si>
  <si>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</si>
  <si>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</si>
  <si>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</si>
  <si>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</si>
  <si>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</si>
  <si>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</si>
  <si>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</si>
  <si>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</si>
  <si>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</si>
  <si>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</si>
  <si>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</si>
  <si>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</si>
  <si>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</si>
  <si>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</si>
  <si>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</si>
  <si>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</si>
  <si>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</si>
  <si>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</si>
  <si>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</si>
  <si>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</si>
  <si>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</si>
  <si>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</si>
  <si>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</si>
  <si>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</si>
  <si>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</si>
  <si>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</si>
  <si>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</si>
  <si>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</si>
  <si>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</si>
  <si>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</si>
  <si>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</si>
  <si>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</si>
  <si>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</si>
  <si>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</si>
  <si>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</si>
  <si>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</si>
  <si>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</si>
  <si>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</si>
  <si>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</si>
  <si>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</si>
  <si>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</si>
  <si>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</si>
  <si>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</si>
  <si>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</si>
  <si>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</si>
  <si>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</si>
  <si>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</si>
  <si>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</si>
  <si>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</si>
  <si>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</si>
  <si>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</si>
  <si>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</si>
  <si>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</si>
  <si>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</si>
  <si>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</si>
  <si>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</si>
  <si>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</si>
  <si>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</si>
  <si>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</si>
  <si>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</si>
  <si>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</si>
  <si>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</si>
  <si>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</si>
  <si>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</si>
  <si>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</si>
  <si>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</si>
  <si>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</si>
  <si>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</si>
  <si>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</si>
  <si>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</si>
  <si>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</si>
  <si>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</si>
  <si>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</si>
  <si>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</si>
  <si>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</si>
  <si>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</si>
  <si>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</si>
  <si>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</si>
  <si>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</si>
  <si>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</si>
  <si>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</si>
  <si>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</si>
  <si>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</si>
  <si>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</si>
  <si>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</si>
  <si>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</si>
  <si>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</si>
  <si>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</si>
  <si>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</si>
  <si>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</si>
  <si>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</si>
  <si>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</si>
  <si>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</si>
  <si>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</si>
  <si>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</si>
  <si>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</si>
  <si>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</si>
  <si>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</si>
  <si>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</si>
  <si>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</si>
  <si>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</si>
  <si>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</si>
  <si>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</si>
  <si>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</si>
  <si>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</si>
  <si>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</si>
  <si>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</si>
  <si>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</si>
  <si>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</si>
  <si>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</si>
  <si>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</si>
  <si>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</si>
  <si>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</si>
  <si>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</si>
  <si>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</si>
  <si>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</si>
  <si>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</si>
  <si>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</si>
  <si>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</si>
  <si>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</si>
  <si>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</si>
  <si>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</si>
  <si>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</si>
  <si>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</si>
  <si>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</si>
  <si>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</si>
  <si>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</si>
  <si>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</si>
  <si>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</si>
  <si>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</si>
  <si>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</si>
  <si>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</si>
  <si>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</si>
  <si>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</si>
  <si>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</si>
  <si>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</si>
  <si>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</si>
  <si>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</si>
  <si>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</si>
  <si>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</si>
  <si>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</si>
  <si>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</si>
  <si>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</si>
  <si>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</si>
  <si>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</si>
  <si>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</si>
  <si>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</si>
  <si>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</si>
  <si>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</si>
  <si>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</si>
  <si>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</si>
  <si>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</si>
  <si>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</si>
  <si>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</si>
  <si>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</si>
  <si>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</si>
  <si>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</si>
  <si>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</si>
  <si>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</si>
  <si>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</si>
  <si>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</si>
  <si>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</si>
  <si>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</si>
  <si>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</si>
  <si>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</si>
  <si>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</si>
  <si>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</si>
  <si>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</si>
  <si>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</si>
  <si>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</si>
  <si>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</si>
  <si>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</si>
  <si>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</si>
  <si>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</si>
  <si>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</si>
  <si>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</si>
  <si>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</si>
  <si>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</si>
  <si>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</si>
  <si>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</si>
  <si>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</si>
  <si>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</si>
  <si>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</si>
  <si>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</si>
  <si>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</si>
  <si>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</si>
  <si>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</si>
  <si>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</si>
  <si>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14</t>
  </si>
  <si>
    <t>社会效应</t>
  </si>
  <si>
    <t>经济效益</t>
  </si>
  <si>
    <t>社会效益</t>
  </si>
  <si>
    <t>其他说明</t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</si>
  <si>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单位将深入贯彻落实党的十九届五中全会精神和全国、全市、全区教育大会精神，着力提升党建工作见实效，抓实抓牢疫情防控常态化工作，着力加快教育现代化，建设教育强镇，全力办好新时代扶欢镇人民满意的教育。一是加快推进义务教育优质均衡，各校生均公用经费保障水平不降低，不断提高师资水平和改善学校办学条件。二是落实立德树人根本任务，加强我校中小学生体育锻炼和艺术培养，不断增强学生体质和素养，家庭经济困难学生资助全覆盖，从制度上确保不让一个学生因家庭经济困难而失学。三是维护单位安全稳定，完善我校安全及卫生防范设备设施，持续抓实抓牢疫情防控常态化工作。</t>
    </r>
  </si>
  <si>
    <t>安全事故发生率</t>
  </si>
  <si>
    <t>家长好评率</t>
  </si>
  <si>
    <t>各级考核合格率</t>
  </si>
  <si>
    <t>重庆市綦江区扶欢小学财政拨款收支总表</t>
  </si>
  <si>
    <t>重庆市綦江区扶欢小学一般公共预算财政拨款支出预算表</t>
  </si>
  <si>
    <t xml:space="preserve">    小学教育</t>
  </si>
  <si>
    <t>重庆市綦江区扶欢小学一般公共预算财政拨款基本支出预算表</t>
  </si>
  <si>
    <t>重庆市綦江区扶欢小学一般公共预算“三公”经费支出表</t>
  </si>
  <si>
    <t>重庆市綦江区扶欢小学政府性基金预算支出表</t>
  </si>
  <si>
    <t>重庆市綦江区扶欢小学部门收支总表</t>
  </si>
  <si>
    <t>重庆市綦江区扶欢小学部门收入总表</t>
  </si>
  <si>
    <t xml:space="preserve">    学前教育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</si>
  <si>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</si>
  <si>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</si>
  <si>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</si>
  <si>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</si>
  <si>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</si>
  <si>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重庆市綦江区扶欢小学部门支出总表</t>
  </si>
  <si>
    <t>重庆市綦江区扶欢小学政府采购预算明细表</t>
  </si>
  <si>
    <r>
      <t>20414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重庆市綦江区扶欢小学</t>
    </r>
  </si>
  <si>
    <t>小学阶段毛入学率</t>
  </si>
  <si>
    <t>小学阶段毕业生合格率</t>
  </si>
  <si>
    <t>九年义务教育巩固率</t>
  </si>
  <si>
    <t>毕业生升学率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</si>
  <si>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年基本支出</t>
    </r>
  </si>
  <si>
    <t>2022年预算数</t>
  </si>
  <si>
    <r>
      <t>预算年度:202</t>
    </r>
    <r>
      <rPr>
        <sz val="11"/>
        <color indexed="8"/>
        <rFont val="宋体"/>
        <family val="0"/>
      </rPr>
      <t>2</t>
    </r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</si>
  <si>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</si>
  <si>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</si>
  <si>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</si>
  <si>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</si>
  <si>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</si>
  <si>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</si>
  <si>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</si>
  <si>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</si>
  <si>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</si>
  <si>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</si>
  <si>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</si>
  <si>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</si>
  <si>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</si>
  <si>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</si>
  <si>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</si>
  <si>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</si>
  <si>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</si>
  <si>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</si>
  <si>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</si>
  <si>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</si>
  <si>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</si>
  <si>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</si>
  <si>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</si>
  <si>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</si>
  <si>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</si>
  <si>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</si>
  <si>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</si>
  <si>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</si>
  <si>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</si>
  <si>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</si>
  <si>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</si>
  <si>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</si>
  <si>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</si>
  <si>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</si>
  <si>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</si>
  <si>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</si>
  <si>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</si>
  <si>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</si>
  <si>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</si>
  <si>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</si>
  <si>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≤</t>
  </si>
  <si>
    <t>重庆市綦江区扶欢小学</t>
  </si>
  <si>
    <t>为重庆市綦江区扶欢小学8名遗属、长赡人员提供生活补助</t>
  </si>
  <si>
    <t>重庆市綦江区扶欢小学遗属、长赡人员8人，全年提供7.59万元以保证遗属人员的基本生活得到保障，解决困难群众面临的生存风险，有利于维护安定团结，实现社会的稳定和谐发展。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</si>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</sst>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#,##0.00000000000_ "/>
    <numFmt numFmtId="181" formatCode="#,##0.0000000000_ "/>
    <numFmt numFmtId="182" formatCode="#,##0.000000000_ "/>
    <numFmt numFmtId="183" formatCode="#,##0.00000000_ "/>
    <numFmt numFmtId="184" formatCode="#,##0.0000000_ "/>
    <numFmt numFmtId="185" formatCode="#,##0.000000_ "/>
    <numFmt numFmtId="186" formatCode="#,##0.00000_ "/>
    <numFmt numFmtId="187" formatCode="#,##0.0000_ "/>
    <numFmt numFmtId="188" formatCode="#,##0.000_ "/>
    <numFmt numFmtId="189" formatCode="0.00000_ "/>
    <numFmt numFmtId="190" formatCode="0.0000_ "/>
    <numFmt numFmtId="191" formatCode="0.000_ "/>
    <numFmt numFmtId="192" formatCode="0.00_ "/>
    <numFmt numFmtId="193" formatCode="0.0000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6" fillId="0" borderId="18" xfId="42" applyFont="1" applyFill="1" applyBorder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20" xfId="42" applyFont="1" applyBorder="1" applyAlignment="1">
      <alignment vertical="center" wrapText="1"/>
      <protection/>
    </xf>
    <xf numFmtId="4" fontId="6" fillId="0" borderId="20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20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6" fillId="0" borderId="18" xfId="41" applyFont="1" applyBorder="1" applyAlignment="1">
      <alignment horizontal="center" vertical="center"/>
      <protection/>
    </xf>
    <xf numFmtId="4" fontId="6" fillId="0" borderId="19" xfId="41" applyNumberFormat="1" applyFont="1" applyBorder="1" applyAlignment="1">
      <alignment horizontal="left" vertical="center"/>
      <protection/>
    </xf>
    <xf numFmtId="4" fontId="6" fillId="0" borderId="20" xfId="41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6" fillId="20" borderId="11" xfId="0" applyFont="1" applyFill="1" applyBorder="1" applyAlignment="1">
      <alignment vertical="center"/>
    </xf>
    <xf numFmtId="4" fontId="13" fillId="20" borderId="11" xfId="41" applyNumberFormat="1" applyFont="1" applyFill="1" applyBorder="1" applyAlignment="1">
      <alignment horizontal="right" vertical="center" wrapText="1"/>
      <protection/>
    </xf>
    <xf numFmtId="4" fontId="6" fillId="20" borderId="11" xfId="41" applyNumberFormat="1" applyFont="1" applyFill="1" applyBorder="1" applyAlignment="1">
      <alignment horizontal="right" vertical="center" wrapText="1"/>
      <protection/>
    </xf>
    <xf numFmtId="0" fontId="13" fillId="20" borderId="11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49" fontId="16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179" fontId="6" fillId="20" borderId="11" xfId="0" applyNumberFormat="1" applyFont="1" applyFill="1" applyBorder="1" applyAlignment="1">
      <alignment vertical="center"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0" fontId="48" fillId="0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6" hidden="1" customWidth="1"/>
    <col min="2" max="2" width="15.375" style="166" customWidth="1"/>
    <col min="3" max="3" width="59.75390625" style="0" customWidth="1"/>
    <col min="4" max="4" width="13.00390625" style="166" customWidth="1"/>
    <col min="5" max="5" width="101.50390625" style="0" customWidth="1"/>
    <col min="6" max="6" width="29.25390625" style="0" customWidth="1"/>
    <col min="7" max="7" width="30.75390625" style="166" customWidth="1"/>
    <col min="8" max="8" width="28.50390625" style="166" customWidth="1"/>
    <col min="9" max="9" width="72.875" style="0" customWidth="1"/>
  </cols>
  <sheetData>
    <row r="2" spans="1:9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spans="1:9" ht="21.7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1.7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1.7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1.7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1.7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1.7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1.7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1.7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1.7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1.7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1.7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1.7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1.7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1.7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1.7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1.7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1.7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1.7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1.7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1.7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1.7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1.7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1.7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1.7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1.7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1.7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1.7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1.7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1.7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1.7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1.7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1.7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1.7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1.7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1.7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1.7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1.7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1.7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1.7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1.7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1.7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1.7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1.7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1.7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1.7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1.7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1.7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1.7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1.7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1.7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1.7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1.7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1.7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1.7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1.7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1.7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1.7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1.7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1.7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1.7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1.7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1.7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1.7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1.7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1.7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1.7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1.7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1.7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1.7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1.7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1.7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1.7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1.7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1.7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1.7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1.7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1.7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1.7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1.7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1.7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1.7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1.7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1.7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1.7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1.7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1.7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1.7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1.7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1.7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1.7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1.7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1.7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1.7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1.7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1.7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1.7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1.7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1.7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1.7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1.7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1.7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1.7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1.7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1.7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1.7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1.7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1.7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1.7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1.7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1.7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1.7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1.7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1.7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1.7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1.7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1.7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1.7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1.7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1.7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1.7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1.7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1.7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1.7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1.7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1.7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1.7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1.7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1.7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1.7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1.7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1.7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1.7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1.7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1.7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1.7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1.7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1.7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1.7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1.7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1.7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1.7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1.7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1.7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1.7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1.7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1.7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1.7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1.7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1.7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1.7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1.7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1.7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1.7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1.7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1.7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1.7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1.7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1.7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1.7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1.7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1.7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1.7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1.7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1.7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1.7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1.7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1.7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1.7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1.7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1.7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1.7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1.7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1.7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1.7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1.7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1.7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1.7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1.7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1.7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1.7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1.7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1.7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1.7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1.7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1.7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1.7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1.7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1.7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1.7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1.7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1.7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1.7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1.7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1.7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1.7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1.7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1.7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1.7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1.7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1.7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1.7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1.7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1.7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1.7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1.7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1.7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1.7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1.7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1.7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1.7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1.7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1.7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1.7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1.7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1.7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1.7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1.7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1.7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1.7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1.7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1.7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1.7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1.7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1.7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1.7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1.7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1.7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1.7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1.7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1.7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1.7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1.7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1.7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1.7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1.7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1.7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1.7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1.7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1.7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1.7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1.7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1.7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1.7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1.7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1.7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1.7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1.7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1.7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1.7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1.7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1.7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1.7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1.7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1.7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1.7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9" sqref="E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522</v>
      </c>
      <c r="B1" s="17"/>
      <c r="C1" s="17"/>
      <c r="D1" s="17"/>
      <c r="E1" s="17"/>
      <c r="F1" s="17"/>
    </row>
    <row r="2" spans="1:11" ht="40.5" customHeight="1">
      <c r="A2" s="208" t="s">
        <v>587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209" t="s">
        <v>315</v>
      </c>
      <c r="B4" s="202" t="s">
        <v>317</v>
      </c>
      <c r="C4" s="202" t="s">
        <v>510</v>
      </c>
      <c r="D4" s="202" t="s">
        <v>515</v>
      </c>
      <c r="E4" s="202" t="s">
        <v>501</v>
      </c>
      <c r="F4" s="202" t="s">
        <v>502</v>
      </c>
      <c r="G4" s="202" t="s">
        <v>503</v>
      </c>
      <c r="H4" s="202"/>
      <c r="I4" s="202" t="s">
        <v>504</v>
      </c>
      <c r="J4" s="202" t="s">
        <v>505</v>
      </c>
      <c r="K4" s="202" t="s">
        <v>508</v>
      </c>
    </row>
    <row r="5" spans="1:11" s="15" customFormat="1" ht="57" customHeight="1">
      <c r="A5" s="209"/>
      <c r="B5" s="202"/>
      <c r="C5" s="202"/>
      <c r="D5" s="202"/>
      <c r="E5" s="202"/>
      <c r="F5" s="202"/>
      <c r="G5" s="18" t="s">
        <v>516</v>
      </c>
      <c r="H5" s="18" t="s">
        <v>523</v>
      </c>
      <c r="I5" s="202"/>
      <c r="J5" s="202"/>
      <c r="K5" s="202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524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525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526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4" sqref="C4:I4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527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1" customFormat="1" ht="23.25">
      <c r="A2" s="218" t="s">
        <v>528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1" customFormat="1" ht="14.25">
      <c r="A3" s="221" t="s">
        <v>595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" customFormat="1" ht="25.5" customHeight="1">
      <c r="A4" s="224" t="s">
        <v>529</v>
      </c>
      <c r="B4" s="225"/>
      <c r="C4" s="226" t="s">
        <v>588</v>
      </c>
      <c r="D4" s="227"/>
      <c r="E4" s="227"/>
      <c r="F4" s="227"/>
      <c r="G4" s="227"/>
      <c r="H4" s="227"/>
      <c r="I4" s="227"/>
      <c r="J4" s="228" t="s">
        <v>530</v>
      </c>
      <c r="K4" s="229"/>
      <c r="L4" s="11"/>
    </row>
    <row r="5" spans="1:12" s="1" customFormat="1" ht="30" customHeight="1">
      <c r="A5" s="241" t="s">
        <v>531</v>
      </c>
      <c r="B5" s="241"/>
      <c r="C5" s="239" t="s">
        <v>532</v>
      </c>
      <c r="D5" s="210" t="s">
        <v>349</v>
      </c>
      <c r="E5" s="210"/>
      <c r="F5" s="210"/>
      <c r="G5" s="210"/>
      <c r="H5" s="211" t="s">
        <v>350</v>
      </c>
      <c r="I5" s="211"/>
      <c r="J5" s="211"/>
      <c r="K5" s="211"/>
      <c r="L5" s="11"/>
    </row>
    <row r="6" spans="1:12" s="1" customFormat="1" ht="30" customHeight="1">
      <c r="A6" s="242"/>
      <c r="B6" s="242"/>
      <c r="C6" s="240"/>
      <c r="D6" s="4" t="s">
        <v>317</v>
      </c>
      <c r="E6" s="4" t="s">
        <v>533</v>
      </c>
      <c r="F6" s="4" t="s">
        <v>534</v>
      </c>
      <c r="G6" s="4" t="s">
        <v>535</v>
      </c>
      <c r="H6" s="4" t="s">
        <v>317</v>
      </c>
      <c r="I6" s="4" t="s">
        <v>533</v>
      </c>
      <c r="J6" s="4" t="s">
        <v>534</v>
      </c>
      <c r="K6" s="4" t="s">
        <v>535</v>
      </c>
      <c r="L6" s="11"/>
    </row>
    <row r="7" spans="1:11" s="1" customFormat="1" ht="30" customHeight="1">
      <c r="A7" s="242"/>
      <c r="B7" s="242"/>
      <c r="C7" s="36">
        <v>1951.95</v>
      </c>
      <c r="D7" s="36">
        <v>1951.95</v>
      </c>
      <c r="E7" s="36">
        <v>1951.95</v>
      </c>
      <c r="F7" s="6" t="s">
        <v>536</v>
      </c>
      <c r="G7" s="6" t="s">
        <v>536</v>
      </c>
      <c r="H7" s="6"/>
      <c r="I7" s="12"/>
      <c r="J7" s="6"/>
      <c r="K7" s="6" t="s">
        <v>536</v>
      </c>
    </row>
    <row r="8" spans="1:11" s="1" customFormat="1" ht="78" customHeight="1">
      <c r="A8" s="237" t="s">
        <v>537</v>
      </c>
      <c r="B8" s="7" t="s">
        <v>538</v>
      </c>
      <c r="C8" s="212" t="s">
        <v>568</v>
      </c>
      <c r="D8" s="213"/>
      <c r="E8" s="213"/>
      <c r="F8" s="213"/>
      <c r="G8" s="213"/>
      <c r="H8" s="213"/>
      <c r="I8" s="213"/>
      <c r="J8" s="213"/>
      <c r="K8" s="213"/>
    </row>
    <row r="9" spans="1:11" s="1" customFormat="1" ht="84" customHeight="1">
      <c r="A9" s="237"/>
      <c r="B9" s="214" t="s">
        <v>539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1" customFormat="1" ht="30" customHeight="1">
      <c r="A10" s="237"/>
      <c r="B10" s="8" t="s">
        <v>540</v>
      </c>
      <c r="C10" s="234" t="s">
        <v>541</v>
      </c>
      <c r="D10" s="235"/>
      <c r="E10" s="234" t="s">
        <v>542</v>
      </c>
      <c r="F10" s="236"/>
      <c r="G10" s="235"/>
      <c r="H10" s="8" t="s">
        <v>543</v>
      </c>
      <c r="I10" s="8" t="s">
        <v>544</v>
      </c>
      <c r="J10" s="8" t="s">
        <v>545</v>
      </c>
      <c r="K10" s="8" t="s">
        <v>546</v>
      </c>
    </row>
    <row r="11" spans="1:11" s="1" customFormat="1" ht="30" customHeight="1">
      <c r="A11" s="238"/>
      <c r="B11" s="9" t="s">
        <v>547</v>
      </c>
      <c r="C11" s="230" t="s">
        <v>548</v>
      </c>
      <c r="D11" s="231"/>
      <c r="E11" s="232" t="s">
        <v>589</v>
      </c>
      <c r="F11" s="233"/>
      <c r="G11" s="233" t="s">
        <v>536</v>
      </c>
      <c r="H11" s="9" t="s">
        <v>549</v>
      </c>
      <c r="I11" s="9">
        <v>99</v>
      </c>
      <c r="J11" s="13" t="s">
        <v>550</v>
      </c>
      <c r="K11" s="14" t="s">
        <v>551</v>
      </c>
    </row>
    <row r="12" spans="1:11" s="1" customFormat="1" ht="30" customHeight="1">
      <c r="A12" s="238"/>
      <c r="B12" s="9" t="s">
        <v>547</v>
      </c>
      <c r="C12" s="230" t="s">
        <v>548</v>
      </c>
      <c r="D12" s="231"/>
      <c r="E12" s="232" t="s">
        <v>590</v>
      </c>
      <c r="F12" s="233"/>
      <c r="G12" s="233" t="s">
        <v>536</v>
      </c>
      <c r="H12" s="9" t="s">
        <v>549</v>
      </c>
      <c r="I12" s="9">
        <v>99</v>
      </c>
      <c r="J12" s="13" t="s">
        <v>550</v>
      </c>
      <c r="K12" s="14" t="s">
        <v>552</v>
      </c>
    </row>
    <row r="13" spans="1:11" s="1" customFormat="1" ht="30" customHeight="1">
      <c r="A13" s="238"/>
      <c r="B13" s="9" t="s">
        <v>547</v>
      </c>
      <c r="C13" s="230" t="s">
        <v>548</v>
      </c>
      <c r="D13" s="231"/>
      <c r="E13" s="233" t="s">
        <v>553</v>
      </c>
      <c r="F13" s="233"/>
      <c r="G13" s="233"/>
      <c r="H13" s="9" t="s">
        <v>549</v>
      </c>
      <c r="I13" s="9">
        <v>150</v>
      </c>
      <c r="J13" s="13" t="s">
        <v>554</v>
      </c>
      <c r="K13" s="14" t="s">
        <v>555</v>
      </c>
    </row>
    <row r="14" spans="1:11" s="1" customFormat="1" ht="30" customHeight="1">
      <c r="A14" s="238"/>
      <c r="B14" s="9" t="s">
        <v>547</v>
      </c>
      <c r="C14" s="230" t="s">
        <v>556</v>
      </c>
      <c r="D14" s="231"/>
      <c r="E14" s="232" t="s">
        <v>591</v>
      </c>
      <c r="F14" s="233"/>
      <c r="G14" s="233"/>
      <c r="H14" s="9" t="s">
        <v>549</v>
      </c>
      <c r="I14" s="9" t="s">
        <v>557</v>
      </c>
      <c r="J14" s="13" t="s">
        <v>550</v>
      </c>
      <c r="K14" s="14" t="s">
        <v>552</v>
      </c>
    </row>
    <row r="15" spans="1:11" s="1" customFormat="1" ht="30" customHeight="1">
      <c r="A15" s="238"/>
      <c r="B15" s="9" t="s">
        <v>558</v>
      </c>
      <c r="C15" s="230" t="s">
        <v>548</v>
      </c>
      <c r="D15" s="231"/>
      <c r="E15" s="233" t="s">
        <v>559</v>
      </c>
      <c r="F15" s="233"/>
      <c r="G15" s="233"/>
      <c r="H15" s="9" t="s">
        <v>560</v>
      </c>
      <c r="I15" s="9" t="s">
        <v>561</v>
      </c>
      <c r="J15" s="13" t="s">
        <v>550</v>
      </c>
      <c r="K15" s="14" t="s">
        <v>562</v>
      </c>
    </row>
    <row r="16" spans="1:11" s="1" customFormat="1" ht="30" customHeight="1">
      <c r="A16" s="238"/>
      <c r="B16" s="9" t="s">
        <v>558</v>
      </c>
      <c r="C16" s="230" t="s">
        <v>556</v>
      </c>
      <c r="D16" s="231"/>
      <c r="E16" s="243" t="s">
        <v>569</v>
      </c>
      <c r="F16" s="233"/>
      <c r="G16" s="233"/>
      <c r="H16" s="9" t="s">
        <v>560</v>
      </c>
      <c r="I16" s="9">
        <v>0</v>
      </c>
      <c r="J16" s="13" t="s">
        <v>550</v>
      </c>
      <c r="K16" s="14" t="s">
        <v>563</v>
      </c>
    </row>
    <row r="17" spans="1:11" s="1" customFormat="1" ht="33" customHeight="1">
      <c r="A17" s="238"/>
      <c r="B17" s="9" t="s">
        <v>564</v>
      </c>
      <c r="C17" s="230" t="s">
        <v>565</v>
      </c>
      <c r="D17" s="231"/>
      <c r="E17" s="232" t="s">
        <v>592</v>
      </c>
      <c r="F17" s="233"/>
      <c r="G17" s="233"/>
      <c r="H17" s="9" t="s">
        <v>549</v>
      </c>
      <c r="I17" s="9">
        <v>95</v>
      </c>
      <c r="J17" s="13" t="s">
        <v>550</v>
      </c>
      <c r="K17" s="14" t="s">
        <v>552</v>
      </c>
    </row>
    <row r="18" spans="1:11" ht="12.75" customHeight="1">
      <c r="A18" s="238"/>
      <c r="B18" s="9" t="s">
        <v>564</v>
      </c>
      <c r="C18" s="230" t="s">
        <v>566</v>
      </c>
      <c r="D18" s="231"/>
      <c r="E18" s="243" t="s">
        <v>570</v>
      </c>
      <c r="F18" s="233"/>
      <c r="G18" s="233"/>
      <c r="H18" s="9" t="s">
        <v>549</v>
      </c>
      <c r="I18" s="9">
        <v>98</v>
      </c>
      <c r="J18" s="13" t="s">
        <v>550</v>
      </c>
      <c r="K18" s="14" t="s">
        <v>552</v>
      </c>
    </row>
    <row r="19" spans="1:11" ht="12.75" customHeight="1">
      <c r="A19" s="238"/>
      <c r="B19" s="9" t="s">
        <v>564</v>
      </c>
      <c r="C19" s="230" t="s">
        <v>566</v>
      </c>
      <c r="D19" s="231"/>
      <c r="E19" s="243" t="s">
        <v>571</v>
      </c>
      <c r="F19" s="233"/>
      <c r="G19" s="233"/>
      <c r="H19" s="9" t="s">
        <v>549</v>
      </c>
      <c r="I19" s="9">
        <v>98</v>
      </c>
      <c r="J19" s="13" t="s">
        <v>550</v>
      </c>
      <c r="K19" s="14" t="s">
        <v>555</v>
      </c>
    </row>
    <row r="20" spans="1:11" ht="12.75" customHeight="1">
      <c r="A20" s="7" t="s">
        <v>567</v>
      </c>
      <c r="B20" s="213" t="s">
        <v>536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6" ht="12.75" customHeight="1">
      <c r="B21" s="10"/>
      <c r="C21" s="10"/>
      <c r="D21" s="10"/>
      <c r="E21" s="10"/>
      <c r="F21" s="10"/>
    </row>
  </sheetData>
  <sheetProtection/>
  <mergeCells count="34"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9" sqref="K9"/>
    </sheetView>
  </sheetViews>
  <sheetFormatPr defaultColWidth="9.00390625" defaultRowHeight="14.25"/>
  <cols>
    <col min="3" max="3" width="12.875" style="0" customWidth="1"/>
    <col min="4" max="4" width="22.00390625" style="0" customWidth="1"/>
    <col min="8" max="8" width="14.25390625" style="0" customWidth="1"/>
  </cols>
  <sheetData>
    <row r="1" spans="1:8" ht="18.75">
      <c r="A1" s="246" t="s">
        <v>596</v>
      </c>
      <c r="B1" s="246"/>
      <c r="C1" s="246"/>
      <c r="D1" s="246"/>
      <c r="E1" s="246"/>
      <c r="F1" s="246"/>
      <c r="G1" s="246"/>
      <c r="H1" s="246"/>
    </row>
    <row r="2" spans="1:8" ht="14.25">
      <c r="A2" s="188"/>
      <c r="B2" s="188"/>
      <c r="C2" s="188"/>
      <c r="D2" s="188"/>
      <c r="E2" s="188"/>
      <c r="F2" s="188"/>
      <c r="G2" s="247" t="s">
        <v>312</v>
      </c>
      <c r="H2" s="247"/>
    </row>
    <row r="3" spans="1:8" ht="30" customHeight="1">
      <c r="A3" s="189" t="s">
        <v>597</v>
      </c>
      <c r="B3" s="244" t="s">
        <v>598</v>
      </c>
      <c r="C3" s="244"/>
      <c r="D3" s="244"/>
      <c r="E3" s="244"/>
      <c r="F3" s="244"/>
      <c r="G3" s="244"/>
      <c r="H3" s="244"/>
    </row>
    <row r="4" spans="1:8" ht="30" customHeight="1">
      <c r="A4" s="189" t="s">
        <v>599</v>
      </c>
      <c r="B4" s="245" t="s">
        <v>600</v>
      </c>
      <c r="C4" s="245"/>
      <c r="D4" s="245" t="s">
        <v>601</v>
      </c>
      <c r="E4" s="245"/>
      <c r="F4" s="245" t="s">
        <v>637</v>
      </c>
      <c r="G4" s="245"/>
      <c r="H4" s="245"/>
    </row>
    <row r="5" spans="1:8" ht="30" customHeight="1">
      <c r="A5" s="189" t="s">
        <v>602</v>
      </c>
      <c r="B5" s="245">
        <v>7.59</v>
      </c>
      <c r="C5" s="245"/>
      <c r="D5" s="245" t="s">
        <v>603</v>
      </c>
      <c r="E5" s="245"/>
      <c r="F5" s="245" t="s">
        <v>604</v>
      </c>
      <c r="G5" s="245"/>
      <c r="H5" s="245"/>
    </row>
    <row r="6" spans="1:8" ht="30" customHeight="1">
      <c r="A6" s="189" t="s">
        <v>605</v>
      </c>
      <c r="B6" s="245" t="s">
        <v>606</v>
      </c>
      <c r="C6" s="245"/>
      <c r="D6" s="245" t="s">
        <v>607</v>
      </c>
      <c r="E6" s="245"/>
      <c r="F6" s="245" t="s">
        <v>608</v>
      </c>
      <c r="G6" s="245"/>
      <c r="H6" s="245"/>
    </row>
    <row r="7" spans="1:8" ht="30" customHeight="1">
      <c r="A7" s="189" t="s">
        <v>609</v>
      </c>
      <c r="B7" s="244" t="s">
        <v>638</v>
      </c>
      <c r="C7" s="244"/>
      <c r="D7" s="244"/>
      <c r="E7" s="244"/>
      <c r="F7" s="244"/>
      <c r="G7" s="244"/>
      <c r="H7" s="244"/>
    </row>
    <row r="8" spans="1:8" ht="30" customHeight="1">
      <c r="A8" s="189" t="s">
        <v>610</v>
      </c>
      <c r="B8" s="244" t="s">
        <v>639</v>
      </c>
      <c r="C8" s="244"/>
      <c r="D8" s="244"/>
      <c r="E8" s="244"/>
      <c r="F8" s="244"/>
      <c r="G8" s="244"/>
      <c r="H8" s="244"/>
    </row>
    <row r="9" spans="1:8" ht="30" customHeight="1">
      <c r="A9" s="245" t="s">
        <v>611</v>
      </c>
      <c r="B9" s="189" t="s">
        <v>540</v>
      </c>
      <c r="C9" s="189" t="s">
        <v>541</v>
      </c>
      <c r="D9" s="189" t="s">
        <v>612</v>
      </c>
      <c r="E9" s="189" t="s">
        <v>613</v>
      </c>
      <c r="F9" s="189" t="s">
        <v>614</v>
      </c>
      <c r="G9" s="189" t="s">
        <v>615</v>
      </c>
      <c r="H9" s="189" t="s">
        <v>546</v>
      </c>
    </row>
    <row r="10" spans="1:8" ht="30" customHeight="1">
      <c r="A10" s="245"/>
      <c r="B10" s="189" t="s">
        <v>547</v>
      </c>
      <c r="C10" s="189" t="s">
        <v>548</v>
      </c>
      <c r="D10" s="190" t="s">
        <v>616</v>
      </c>
      <c r="E10" s="189" t="s">
        <v>617</v>
      </c>
      <c r="F10" s="189" t="s">
        <v>560</v>
      </c>
      <c r="G10" s="189" t="s">
        <v>618</v>
      </c>
      <c r="H10" s="189" t="s">
        <v>619</v>
      </c>
    </row>
    <row r="11" spans="1:8" ht="30" customHeight="1">
      <c r="A11" s="245"/>
      <c r="B11" s="189" t="s">
        <v>547</v>
      </c>
      <c r="C11" s="189" t="s">
        <v>548</v>
      </c>
      <c r="D11" s="190" t="s">
        <v>620</v>
      </c>
      <c r="E11" s="189">
        <v>311</v>
      </c>
      <c r="F11" s="189" t="s">
        <v>560</v>
      </c>
      <c r="G11" s="189" t="s">
        <v>554</v>
      </c>
      <c r="H11" s="189" t="s">
        <v>563</v>
      </c>
    </row>
    <row r="12" spans="1:8" ht="30" customHeight="1">
      <c r="A12" s="245"/>
      <c r="B12" s="189" t="s">
        <v>547</v>
      </c>
      <c r="C12" s="189" t="s">
        <v>621</v>
      </c>
      <c r="D12" s="190" t="s">
        <v>622</v>
      </c>
      <c r="E12" s="189" t="s">
        <v>561</v>
      </c>
      <c r="F12" s="189" t="s">
        <v>560</v>
      </c>
      <c r="G12" s="189" t="s">
        <v>550</v>
      </c>
      <c r="H12" s="189">
        <v>20</v>
      </c>
    </row>
    <row r="13" spans="1:8" ht="30" customHeight="1">
      <c r="A13" s="245"/>
      <c r="B13" s="189" t="s">
        <v>623</v>
      </c>
      <c r="C13" s="189" t="s">
        <v>624</v>
      </c>
      <c r="D13" s="190" t="s">
        <v>625</v>
      </c>
      <c r="E13" s="189" t="s">
        <v>561</v>
      </c>
      <c r="F13" s="189" t="s">
        <v>560</v>
      </c>
      <c r="G13" s="189" t="s">
        <v>550</v>
      </c>
      <c r="H13" s="189">
        <v>15</v>
      </c>
    </row>
    <row r="14" spans="1:8" ht="30" customHeight="1">
      <c r="A14" s="245"/>
      <c r="B14" s="189" t="s">
        <v>623</v>
      </c>
      <c r="C14" s="189" t="s">
        <v>626</v>
      </c>
      <c r="D14" s="190" t="s">
        <v>627</v>
      </c>
      <c r="E14" s="189" t="s">
        <v>628</v>
      </c>
      <c r="F14" s="189" t="s">
        <v>549</v>
      </c>
      <c r="G14" s="189" t="s">
        <v>629</v>
      </c>
      <c r="H14" s="189">
        <v>11</v>
      </c>
    </row>
    <row r="15" spans="1:8" ht="30" customHeight="1">
      <c r="A15" s="245"/>
      <c r="B15" s="189" t="s">
        <v>630</v>
      </c>
      <c r="C15" s="189" t="s">
        <v>631</v>
      </c>
      <c r="D15" s="190" t="s">
        <v>632</v>
      </c>
      <c r="E15" s="189" t="s">
        <v>633</v>
      </c>
      <c r="F15" s="189" t="s">
        <v>549</v>
      </c>
      <c r="G15" s="189" t="s">
        <v>550</v>
      </c>
      <c r="H15" s="189" t="s">
        <v>555</v>
      </c>
    </row>
    <row r="16" spans="1:8" ht="30" customHeight="1">
      <c r="A16" s="245"/>
      <c r="B16" s="189" t="s">
        <v>630</v>
      </c>
      <c r="C16" s="189" t="s">
        <v>631</v>
      </c>
      <c r="D16" s="190" t="s">
        <v>634</v>
      </c>
      <c r="E16" s="189" t="s">
        <v>635</v>
      </c>
      <c r="F16" s="189" t="s">
        <v>636</v>
      </c>
      <c r="G16" s="189" t="s">
        <v>550</v>
      </c>
      <c r="H16" s="189" t="s">
        <v>552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20" sqref="F20"/>
    </sheetView>
  </sheetViews>
  <sheetFormatPr defaultColWidth="6.875" defaultRowHeight="19.5" customHeight="1"/>
  <cols>
    <col min="1" max="1" width="22.875" style="129" customWidth="1"/>
    <col min="2" max="2" width="18.625" style="130" customWidth="1"/>
    <col min="3" max="3" width="20.25390625" style="131" customWidth="1"/>
    <col min="4" max="6" width="19.00390625" style="130" customWidth="1"/>
    <col min="7" max="7" width="19.00390625" style="129" customWidth="1"/>
    <col min="8" max="16384" width="6.875" style="132" customWidth="1"/>
  </cols>
  <sheetData>
    <row r="1" spans="1:7" s="128" customFormat="1" ht="19.5" customHeight="1">
      <c r="A1" s="16" t="s">
        <v>311</v>
      </c>
      <c r="B1" s="133"/>
      <c r="C1" s="134"/>
      <c r="D1" s="133"/>
      <c r="E1" s="133"/>
      <c r="F1" s="133"/>
      <c r="G1" s="135"/>
    </row>
    <row r="2" spans="1:7" s="128" customFormat="1" ht="38.25" customHeight="1">
      <c r="A2" s="192" t="s">
        <v>572</v>
      </c>
      <c r="B2" s="192"/>
      <c r="C2" s="192"/>
      <c r="D2" s="192"/>
      <c r="E2" s="192"/>
      <c r="F2" s="192"/>
      <c r="G2" s="192"/>
    </row>
    <row r="3" spans="1:7" s="128" customFormat="1" ht="19.5" customHeight="1">
      <c r="A3" s="136"/>
      <c r="B3" s="133"/>
      <c r="C3" s="134"/>
      <c r="D3" s="133"/>
      <c r="E3" s="133"/>
      <c r="F3" s="133"/>
      <c r="G3" s="135"/>
    </row>
    <row r="4" spans="1:7" s="128" customFormat="1" ht="19.5" customHeight="1">
      <c r="A4" s="137"/>
      <c r="B4" s="138"/>
      <c r="C4" s="139"/>
      <c r="D4" s="138"/>
      <c r="E4" s="138"/>
      <c r="F4" s="138"/>
      <c r="G4" s="140" t="s">
        <v>312</v>
      </c>
    </row>
    <row r="5" spans="1:7" s="128" customFormat="1" ht="19.5" customHeight="1">
      <c r="A5" s="193" t="s">
        <v>313</v>
      </c>
      <c r="B5" s="193"/>
      <c r="C5" s="193" t="s">
        <v>314</v>
      </c>
      <c r="D5" s="193"/>
      <c r="E5" s="193"/>
      <c r="F5" s="193"/>
      <c r="G5" s="193"/>
    </row>
    <row r="6" spans="1:7" s="128" customFormat="1" ht="45" customHeight="1">
      <c r="A6" s="141" t="s">
        <v>315</v>
      </c>
      <c r="B6" s="141" t="s">
        <v>316</v>
      </c>
      <c r="C6" s="141" t="s">
        <v>315</v>
      </c>
      <c r="D6" s="141" t="s">
        <v>317</v>
      </c>
      <c r="E6" s="141" t="s">
        <v>318</v>
      </c>
      <c r="F6" s="141" t="s">
        <v>319</v>
      </c>
      <c r="G6" s="141" t="s">
        <v>320</v>
      </c>
    </row>
    <row r="7" spans="1:7" s="128" customFormat="1" ht="19.5" customHeight="1">
      <c r="A7" s="172" t="s">
        <v>321</v>
      </c>
      <c r="B7" s="175">
        <v>1951.95</v>
      </c>
      <c r="C7" s="173" t="s">
        <v>322</v>
      </c>
      <c r="D7" s="174">
        <f>SUM(D8:D20)</f>
        <v>1951.9500000000003</v>
      </c>
      <c r="E7" s="174">
        <f>SUM(E8:E20)</f>
        <v>1951.9500000000003</v>
      </c>
      <c r="F7" s="174">
        <f>SUM(F8:F20)</f>
        <v>0</v>
      </c>
      <c r="G7" s="143"/>
    </row>
    <row r="8" spans="1:7" s="128" customFormat="1" ht="19.5" customHeight="1">
      <c r="A8" s="144" t="s">
        <v>323</v>
      </c>
      <c r="B8" s="175">
        <v>1951.95</v>
      </c>
      <c r="C8" s="146" t="s">
        <v>324</v>
      </c>
      <c r="D8" s="174">
        <f>E8+F8</f>
        <v>0</v>
      </c>
      <c r="E8" s="174"/>
      <c r="F8" s="44"/>
      <c r="G8" s="42"/>
    </row>
    <row r="9" spans="1:7" s="128" customFormat="1" ht="19.5" customHeight="1">
      <c r="A9" s="144" t="s">
        <v>325</v>
      </c>
      <c r="B9" s="147"/>
      <c r="C9" s="146" t="s">
        <v>326</v>
      </c>
      <c r="D9" s="174"/>
      <c r="E9" s="174"/>
      <c r="F9" s="44"/>
      <c r="G9" s="42"/>
    </row>
    <row r="10" spans="1:7" s="128" customFormat="1" ht="19.5" customHeight="1">
      <c r="A10" s="148" t="s">
        <v>327</v>
      </c>
      <c r="B10" s="149"/>
      <c r="C10" s="150" t="s">
        <v>328</v>
      </c>
      <c r="D10" s="174">
        <v>1361.41</v>
      </c>
      <c r="E10" s="174">
        <v>1361.41</v>
      </c>
      <c r="F10" s="44"/>
      <c r="G10" s="42"/>
    </row>
    <row r="11" spans="1:7" s="128" customFormat="1" ht="19.5" customHeight="1">
      <c r="A11" s="151" t="s">
        <v>329</v>
      </c>
      <c r="B11" s="5"/>
      <c r="C11" s="152" t="s">
        <v>330</v>
      </c>
      <c r="D11" s="174">
        <v>383.1</v>
      </c>
      <c r="E11" s="174">
        <v>383.1</v>
      </c>
      <c r="F11" s="44"/>
      <c r="G11" s="42"/>
    </row>
    <row r="12" spans="1:7" s="128" customFormat="1" ht="19.5" customHeight="1">
      <c r="A12" s="148" t="s">
        <v>323</v>
      </c>
      <c r="B12" s="145"/>
      <c r="C12" s="150" t="s">
        <v>331</v>
      </c>
      <c r="D12" s="174">
        <v>113.51</v>
      </c>
      <c r="E12" s="174">
        <v>113.51</v>
      </c>
      <c r="F12" s="44"/>
      <c r="G12" s="42"/>
    </row>
    <row r="13" spans="1:7" s="128" customFormat="1" ht="19.5" customHeight="1">
      <c r="A13" s="148" t="s">
        <v>325</v>
      </c>
      <c r="B13" s="147"/>
      <c r="C13" s="150" t="s">
        <v>332</v>
      </c>
      <c r="D13" s="174"/>
      <c r="E13" s="174"/>
      <c r="F13" s="44"/>
      <c r="G13" s="42"/>
    </row>
    <row r="14" spans="1:13" s="128" customFormat="1" ht="19.5" customHeight="1">
      <c r="A14" s="144" t="s">
        <v>327</v>
      </c>
      <c r="B14" s="149"/>
      <c r="C14" s="150" t="s">
        <v>333</v>
      </c>
      <c r="D14" s="174"/>
      <c r="E14" s="174"/>
      <c r="F14" s="44"/>
      <c r="G14" s="42"/>
      <c r="M14" s="165"/>
    </row>
    <row r="15" spans="1:13" s="128" customFormat="1" ht="19.5" customHeight="1">
      <c r="A15" s="144"/>
      <c r="B15" s="149"/>
      <c r="C15" s="150" t="s">
        <v>334</v>
      </c>
      <c r="D15" s="174"/>
      <c r="E15" s="174"/>
      <c r="F15" s="44"/>
      <c r="G15" s="42"/>
      <c r="M15" s="165"/>
    </row>
    <row r="16" spans="1:13" s="128" customFormat="1" ht="29.25" customHeight="1">
      <c r="A16" s="144"/>
      <c r="B16" s="149"/>
      <c r="C16" s="150" t="s">
        <v>335</v>
      </c>
      <c r="D16" s="174"/>
      <c r="E16" s="174"/>
      <c r="F16" s="44"/>
      <c r="G16" s="42"/>
      <c r="M16" s="165"/>
    </row>
    <row r="17" spans="1:13" s="128" customFormat="1" ht="19.5" customHeight="1">
      <c r="A17" s="144"/>
      <c r="B17" s="149"/>
      <c r="C17" s="150" t="s">
        <v>336</v>
      </c>
      <c r="D17" s="174">
        <v>93.93</v>
      </c>
      <c r="E17" s="174">
        <v>93.93</v>
      </c>
      <c r="F17" s="44"/>
      <c r="G17" s="42"/>
      <c r="M17" s="165"/>
    </row>
    <row r="18" spans="1:13" s="128" customFormat="1" ht="19.5" customHeight="1">
      <c r="A18" s="144"/>
      <c r="B18" s="149"/>
      <c r="C18" s="150" t="s">
        <v>337</v>
      </c>
      <c r="D18" s="44"/>
      <c r="E18" s="44"/>
      <c r="F18" s="44"/>
      <c r="G18" s="42"/>
      <c r="M18" s="165"/>
    </row>
    <row r="19" spans="1:13" s="128" customFormat="1" ht="19.5" customHeight="1">
      <c r="A19" s="144"/>
      <c r="B19" s="149"/>
      <c r="C19" s="150" t="s">
        <v>338</v>
      </c>
      <c r="D19" s="44"/>
      <c r="E19" s="44"/>
      <c r="F19" s="44"/>
      <c r="G19" s="42"/>
      <c r="M19" s="165"/>
    </row>
    <row r="20" spans="1:13" s="128" customFormat="1" ht="19.5" customHeight="1">
      <c r="A20" s="144"/>
      <c r="B20" s="149"/>
      <c r="C20" s="150" t="s">
        <v>339</v>
      </c>
      <c r="D20" s="44"/>
      <c r="E20" s="44"/>
      <c r="F20" s="44"/>
      <c r="G20" s="42"/>
      <c r="M20" s="165"/>
    </row>
    <row r="21" spans="1:13" s="128" customFormat="1" ht="19.5" customHeight="1">
      <c r="A21" s="144"/>
      <c r="B21" s="149"/>
      <c r="C21" s="150"/>
      <c r="D21" s="142">
        <f>E21+F21</f>
        <v>0</v>
      </c>
      <c r="E21" s="44"/>
      <c r="F21" s="44"/>
      <c r="G21" s="42"/>
      <c r="M21" s="165"/>
    </row>
    <row r="22" spans="1:7" s="128" customFormat="1" ht="19.5" customHeight="1">
      <c r="A22" s="151"/>
      <c r="B22" s="153"/>
      <c r="C22" s="152"/>
      <c r="D22" s="142">
        <f>E22+F22</f>
        <v>0</v>
      </c>
      <c r="E22" s="154"/>
      <c r="F22" s="154"/>
      <c r="G22" s="155"/>
    </row>
    <row r="23" spans="1:7" s="128" customFormat="1" ht="19.5" customHeight="1">
      <c r="A23" s="151"/>
      <c r="B23" s="153"/>
      <c r="C23" s="156" t="s">
        <v>340</v>
      </c>
      <c r="D23" s="157">
        <f>E23+F23+G23</f>
        <v>0</v>
      </c>
      <c r="E23" s="153">
        <f>B8+B12-E7</f>
        <v>0</v>
      </c>
      <c r="F23" s="153">
        <f>B9+B13-F7</f>
        <v>0</v>
      </c>
      <c r="G23" s="158">
        <f>B10+B14-G7</f>
        <v>0</v>
      </c>
    </row>
    <row r="24" spans="1:7" s="128" customFormat="1" ht="19.5" customHeight="1">
      <c r="A24" s="151"/>
      <c r="B24" s="153"/>
      <c r="C24" s="156"/>
      <c r="D24" s="153"/>
      <c r="E24" s="153"/>
      <c r="F24" s="153"/>
      <c r="G24" s="159"/>
    </row>
    <row r="25" spans="1:7" s="128" customFormat="1" ht="19.5" customHeight="1">
      <c r="A25" s="151" t="s">
        <v>341</v>
      </c>
      <c r="B25" s="160">
        <f>B7+B11</f>
        <v>1951.95</v>
      </c>
      <c r="C25" s="161" t="s">
        <v>342</v>
      </c>
      <c r="D25" s="153">
        <f>SUM(D7+D23)</f>
        <v>1951.9500000000003</v>
      </c>
      <c r="E25" s="153">
        <f>SUM(E7+E23)</f>
        <v>1951.9500000000003</v>
      </c>
      <c r="F25" s="153">
        <f>SUM(F7+F23)</f>
        <v>0</v>
      </c>
      <c r="G25" s="158">
        <f>SUM(G7+G23)</f>
        <v>0</v>
      </c>
    </row>
    <row r="26" spans="1:6" ht="19.5" customHeight="1">
      <c r="A26" s="162"/>
      <c r="B26" s="163"/>
      <c r="C26" s="164"/>
      <c r="D26" s="163"/>
      <c r="E26" s="163"/>
      <c r="F26" s="16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E21" activeCellId="5" sqref="C20 C21 C22 D21 D22 E21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81" t="s">
        <v>573</v>
      </c>
      <c r="B2" s="95"/>
      <c r="C2" s="95"/>
      <c r="D2" s="95"/>
      <c r="E2" s="95"/>
    </row>
    <row r="3" spans="1:5" ht="19.5" customHeight="1">
      <c r="A3" s="104"/>
      <c r="B3" s="95"/>
      <c r="C3" s="95"/>
      <c r="D3" s="95"/>
      <c r="E3" s="95"/>
    </row>
    <row r="4" spans="1:5" ht="19.5" customHeight="1">
      <c r="A4" s="31"/>
      <c r="B4" s="30"/>
      <c r="C4" s="30"/>
      <c r="D4" s="30"/>
      <c r="E4" s="127" t="s">
        <v>312</v>
      </c>
    </row>
    <row r="5" spans="1:5" ht="19.5" customHeight="1">
      <c r="A5" s="194" t="s">
        <v>344</v>
      </c>
      <c r="B5" s="194"/>
      <c r="C5" s="194" t="s">
        <v>345</v>
      </c>
      <c r="D5" s="194"/>
      <c r="E5" s="194"/>
    </row>
    <row r="6" spans="1:5" ht="19.5" customHeight="1">
      <c r="A6" s="34" t="s">
        <v>346</v>
      </c>
      <c r="B6" s="34" t="s">
        <v>347</v>
      </c>
      <c r="C6" s="34" t="s">
        <v>348</v>
      </c>
      <c r="D6" s="34" t="s">
        <v>349</v>
      </c>
      <c r="E6" s="34" t="s">
        <v>350</v>
      </c>
    </row>
    <row r="7" spans="1:5" s="22" customFormat="1" ht="19.5" customHeight="1">
      <c r="A7" s="34"/>
      <c r="B7" s="35" t="s">
        <v>317</v>
      </c>
      <c r="C7" s="36">
        <f>C8+C11+C16+C20</f>
        <v>1951.9500000000003</v>
      </c>
      <c r="D7" s="36">
        <f>D8+D11+D16+D20</f>
        <v>1951.9500000000003</v>
      </c>
      <c r="E7" s="36"/>
    </row>
    <row r="8" spans="1:5" s="22" customFormat="1" ht="19.5" customHeight="1">
      <c r="A8" s="38" t="s">
        <v>351</v>
      </c>
      <c r="B8" s="39" t="s">
        <v>328</v>
      </c>
      <c r="C8" s="176">
        <v>1361.41</v>
      </c>
      <c r="D8" s="176">
        <v>1361.41</v>
      </c>
      <c r="E8" s="36"/>
    </row>
    <row r="9" spans="1:5" ht="19.5" customHeight="1">
      <c r="A9" s="41" t="s">
        <v>352</v>
      </c>
      <c r="B9" s="41" t="s">
        <v>353</v>
      </c>
      <c r="C9" s="176">
        <v>1361.41</v>
      </c>
      <c r="D9" s="176">
        <v>1361.41</v>
      </c>
      <c r="E9" s="42"/>
    </row>
    <row r="10" spans="1:5" ht="19.5" customHeight="1">
      <c r="A10" s="41">
        <v>2050202</v>
      </c>
      <c r="B10" s="41" t="s">
        <v>574</v>
      </c>
      <c r="C10" s="176">
        <v>1361.41</v>
      </c>
      <c r="D10" s="176">
        <v>1361.41</v>
      </c>
      <c r="E10" s="42"/>
    </row>
    <row r="11" spans="1:5" s="22" customFormat="1" ht="19.5" customHeight="1">
      <c r="A11" s="39" t="s">
        <v>354</v>
      </c>
      <c r="B11" s="39" t="s">
        <v>330</v>
      </c>
      <c r="C11" s="177">
        <f>C12</f>
        <v>383.1</v>
      </c>
      <c r="D11" s="177">
        <f>D12</f>
        <v>383.1</v>
      </c>
      <c r="E11" s="36"/>
    </row>
    <row r="12" spans="1:5" ht="19.5" customHeight="1">
      <c r="A12" s="41" t="s">
        <v>355</v>
      </c>
      <c r="B12" s="41" t="s">
        <v>356</v>
      </c>
      <c r="C12" s="178">
        <f>SUM(C13:C15)</f>
        <v>383.1</v>
      </c>
      <c r="D12" s="178">
        <f>SUM(D13:D15)</f>
        <v>383.1</v>
      </c>
      <c r="E12" s="42"/>
    </row>
    <row r="13" spans="1:5" ht="19.5" customHeight="1">
      <c r="A13" s="40" t="s">
        <v>357</v>
      </c>
      <c r="B13" s="41" t="s">
        <v>358</v>
      </c>
      <c r="C13" s="176">
        <v>125.24</v>
      </c>
      <c r="D13" s="176">
        <v>125.24</v>
      </c>
      <c r="E13" s="42"/>
    </row>
    <row r="14" spans="1:5" ht="19.5" customHeight="1">
      <c r="A14" s="40" t="s">
        <v>359</v>
      </c>
      <c r="B14" s="41" t="s">
        <v>360</v>
      </c>
      <c r="C14" s="176">
        <v>62.62</v>
      </c>
      <c r="D14" s="176">
        <v>62.62</v>
      </c>
      <c r="E14" s="42"/>
    </row>
    <row r="15" spans="1:5" ht="19.5" customHeight="1">
      <c r="A15" s="41" t="s">
        <v>361</v>
      </c>
      <c r="B15" s="41" t="s">
        <v>362</v>
      </c>
      <c r="C15" s="176">
        <v>195.24</v>
      </c>
      <c r="D15" s="176">
        <v>195.24</v>
      </c>
      <c r="E15" s="42"/>
    </row>
    <row r="16" spans="1:5" s="22" customFormat="1" ht="19.5" customHeight="1">
      <c r="A16" s="39" t="s">
        <v>363</v>
      </c>
      <c r="B16" s="39" t="s">
        <v>331</v>
      </c>
      <c r="C16" s="177">
        <f>C17</f>
        <v>113.50999999999999</v>
      </c>
      <c r="D16" s="177">
        <f>D17</f>
        <v>113.50999999999999</v>
      </c>
      <c r="E16" s="36"/>
    </row>
    <row r="17" spans="1:5" ht="19.5" customHeight="1">
      <c r="A17" s="41" t="s">
        <v>364</v>
      </c>
      <c r="B17" s="41" t="s">
        <v>365</v>
      </c>
      <c r="C17" s="178">
        <f>SUM(C18:C19)</f>
        <v>113.50999999999999</v>
      </c>
      <c r="D17" s="178">
        <f>SUM(D18:D19)</f>
        <v>113.50999999999999</v>
      </c>
      <c r="E17" s="42"/>
    </row>
    <row r="18" spans="1:5" ht="19.5" customHeight="1">
      <c r="A18" s="41" t="s">
        <v>366</v>
      </c>
      <c r="B18" s="41" t="s">
        <v>367</v>
      </c>
      <c r="C18" s="176">
        <v>82.11</v>
      </c>
      <c r="D18" s="176">
        <v>82.11</v>
      </c>
      <c r="E18" s="42"/>
    </row>
    <row r="19" spans="1:5" ht="19.5" customHeight="1">
      <c r="A19" s="40" t="s">
        <v>368</v>
      </c>
      <c r="B19" s="41" t="s">
        <v>369</v>
      </c>
      <c r="C19" s="176">
        <v>31.4</v>
      </c>
      <c r="D19" s="176">
        <v>31.4</v>
      </c>
      <c r="E19" s="42"/>
    </row>
    <row r="20" spans="1:5" s="22" customFormat="1" ht="19.5" customHeight="1">
      <c r="A20" s="39" t="s">
        <v>370</v>
      </c>
      <c r="B20" s="39" t="s">
        <v>336</v>
      </c>
      <c r="C20" s="176">
        <v>93.93</v>
      </c>
      <c r="D20" s="176">
        <v>93.93</v>
      </c>
      <c r="E20" s="36">
        <f>E21</f>
        <v>0</v>
      </c>
    </row>
    <row r="21" spans="1:5" ht="19.5" customHeight="1">
      <c r="A21" s="41" t="s">
        <v>371</v>
      </c>
      <c r="B21" s="41" t="s">
        <v>372</v>
      </c>
      <c r="C21" s="176">
        <v>93.93</v>
      </c>
      <c r="D21" s="176">
        <v>93.93</v>
      </c>
      <c r="E21" s="42">
        <f>E22</f>
        <v>0</v>
      </c>
    </row>
    <row r="22" spans="1:5" ht="19.5" customHeight="1">
      <c r="A22" s="41" t="s">
        <v>373</v>
      </c>
      <c r="B22" s="41" t="s">
        <v>374</v>
      </c>
      <c r="C22" s="176">
        <v>93.93</v>
      </c>
      <c r="D22" s="176">
        <v>93.93</v>
      </c>
      <c r="E22" s="42">
        <v>0</v>
      </c>
    </row>
    <row r="23" spans="1:5" ht="19.5" customHeight="1">
      <c r="A23" s="102" t="s">
        <v>375</v>
      </c>
      <c r="B23" s="25"/>
      <c r="C23" s="25"/>
      <c r="D23" s="25"/>
      <c r="E23" s="25"/>
    </row>
    <row r="24" spans="1:5" ht="12.75" customHeight="1">
      <c r="A24" s="25"/>
      <c r="B24" s="25"/>
      <c r="C24" s="25"/>
      <c r="D24" s="25"/>
      <c r="E24" s="25"/>
    </row>
    <row r="25" spans="1:5" ht="12.75" customHeight="1">
      <c r="A25" s="25"/>
      <c r="B25" s="25"/>
      <c r="C25" s="25"/>
      <c r="D25" s="25"/>
      <c r="E25" s="25"/>
    </row>
    <row r="26" spans="1:5" ht="12.75" customHeight="1">
      <c r="A26" s="25"/>
      <c r="B26" s="25"/>
      <c r="C26" s="25"/>
      <c r="D26" s="25"/>
      <c r="E26" s="25"/>
    </row>
    <row r="27" spans="1:5" ht="12.75" customHeight="1">
      <c r="A27" s="25"/>
      <c r="B27" s="25"/>
      <c r="D27" s="25"/>
      <c r="E27" s="25"/>
    </row>
    <row r="28" spans="1:5" ht="12.75" customHeight="1">
      <c r="A28" s="25"/>
      <c r="B28" s="25"/>
      <c r="D28" s="25"/>
      <c r="E28" s="25"/>
    </row>
    <row r="29" s="25" customFormat="1" ht="12.75" customHeight="1"/>
    <row r="30" spans="1:2" ht="12.75" customHeight="1">
      <c r="A30" s="25"/>
      <c r="B30" s="25"/>
    </row>
    <row r="31" spans="1:4" ht="12.75" customHeight="1">
      <c r="A31" s="25"/>
      <c r="B31" s="25"/>
      <c r="D31" s="25"/>
    </row>
    <row r="32" spans="1:2" ht="12.75" customHeight="1">
      <c r="A32" s="25"/>
      <c r="B32" s="25"/>
    </row>
    <row r="33" spans="1:2" ht="12.75" customHeight="1">
      <c r="A33" s="25"/>
      <c r="B33" s="25"/>
    </row>
    <row r="34" spans="2:3" ht="12.75" customHeight="1">
      <c r="B34" s="25"/>
      <c r="C34" s="25"/>
    </row>
    <row r="36" ht="12.75" customHeight="1">
      <c r="A36" s="25"/>
    </row>
    <row r="38" ht="12.75" customHeight="1">
      <c r="B38" s="25"/>
    </row>
    <row r="39" ht="12.75" customHeight="1">
      <c r="B39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GridLines="0" showZeros="0" zoomScalePageLayoutView="0" workbookViewId="0" topLeftCell="A46">
      <selection activeCell="E40" sqref="E40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16384" width="6.875" style="23" customWidth="1"/>
  </cols>
  <sheetData>
    <row r="1" spans="1:5" ht="19.5" customHeight="1">
      <c r="A1" s="24" t="s">
        <v>376</v>
      </c>
      <c r="E1" s="114"/>
    </row>
    <row r="2" spans="1:5" ht="44.25" customHeight="1">
      <c r="A2" s="181" t="s">
        <v>575</v>
      </c>
      <c r="B2" s="115"/>
      <c r="C2" s="115"/>
      <c r="D2" s="115"/>
      <c r="E2" s="115"/>
    </row>
    <row r="3" spans="1:5" ht="19.5" customHeight="1">
      <c r="A3" s="115"/>
      <c r="B3" s="115"/>
      <c r="C3" s="115"/>
      <c r="D3" s="115"/>
      <c r="E3" s="115"/>
    </row>
    <row r="4" spans="1:5" s="105" customFormat="1" ht="19.5" customHeight="1">
      <c r="A4" s="31"/>
      <c r="B4" s="30"/>
      <c r="C4" s="30"/>
      <c r="D4" s="30"/>
      <c r="E4" s="116" t="s">
        <v>312</v>
      </c>
    </row>
    <row r="5" spans="1:5" s="105" customFormat="1" ht="19.5" customHeight="1">
      <c r="A5" s="194" t="s">
        <v>377</v>
      </c>
      <c r="B5" s="194"/>
      <c r="C5" s="195" t="s">
        <v>593</v>
      </c>
      <c r="D5" s="194"/>
      <c r="E5" s="194"/>
    </row>
    <row r="6" spans="1:5" s="105" customFormat="1" ht="19.5" customHeight="1">
      <c r="A6" s="47" t="s">
        <v>346</v>
      </c>
      <c r="B6" s="47" t="s">
        <v>347</v>
      </c>
      <c r="C6" s="47" t="s">
        <v>317</v>
      </c>
      <c r="D6" s="47" t="s">
        <v>378</v>
      </c>
      <c r="E6" s="47" t="s">
        <v>379</v>
      </c>
    </row>
    <row r="7" spans="1:5" s="113" customFormat="1" ht="19.5" customHeight="1">
      <c r="A7" s="117" t="s">
        <v>380</v>
      </c>
      <c r="B7" s="118" t="s">
        <v>381</v>
      </c>
      <c r="C7" s="119">
        <f>D7+E7</f>
        <v>1951.9499999999996</v>
      </c>
      <c r="D7" s="119">
        <f>SUM(D8,D21,D50,D60)</f>
        <v>1941.6099999999997</v>
      </c>
      <c r="E7" s="119">
        <f>SUM(E8,E21,E50,E60)</f>
        <v>10.34</v>
      </c>
    </row>
    <row r="8" spans="1:5" s="113" customFormat="1" ht="19.5" customHeight="1">
      <c r="A8" s="120" t="s">
        <v>382</v>
      </c>
      <c r="B8" s="43" t="s">
        <v>383</v>
      </c>
      <c r="C8" s="121">
        <f>SUM(C9:C20)</f>
        <v>1683.1699999999998</v>
      </c>
      <c r="D8" s="121">
        <f>SUM(D9:D20)</f>
        <v>1683.1699999999998</v>
      </c>
      <c r="E8" s="121"/>
    </row>
    <row r="9" spans="1:5" s="105" customFormat="1" ht="19.5" customHeight="1">
      <c r="A9" s="122" t="s">
        <v>384</v>
      </c>
      <c r="B9" s="123" t="s">
        <v>385</v>
      </c>
      <c r="C9" s="180">
        <v>399.55</v>
      </c>
      <c r="D9" s="180">
        <v>399.55</v>
      </c>
      <c r="E9" s="53"/>
    </row>
    <row r="10" spans="1:5" s="105" customFormat="1" ht="19.5" customHeight="1">
      <c r="A10" s="122" t="s">
        <v>386</v>
      </c>
      <c r="B10" s="123" t="s">
        <v>387</v>
      </c>
      <c r="C10" s="180">
        <v>15.37</v>
      </c>
      <c r="D10" s="180">
        <v>15.37</v>
      </c>
      <c r="E10" s="53"/>
    </row>
    <row r="11" spans="1:5" s="105" customFormat="1" ht="19.5" customHeight="1">
      <c r="A11" s="122" t="s">
        <v>388</v>
      </c>
      <c r="B11" s="123" t="s">
        <v>389</v>
      </c>
      <c r="C11" s="124"/>
      <c r="D11" s="124"/>
      <c r="E11" s="53"/>
    </row>
    <row r="12" spans="1:5" s="105" customFormat="1" ht="19.5" customHeight="1">
      <c r="A12" s="122" t="s">
        <v>390</v>
      </c>
      <c r="B12" s="123" t="s">
        <v>391</v>
      </c>
      <c r="C12" s="180">
        <v>837.32</v>
      </c>
      <c r="D12" s="180">
        <v>837.32</v>
      </c>
      <c r="E12" s="53"/>
    </row>
    <row r="13" spans="1:5" s="105" customFormat="1" ht="19.5" customHeight="1">
      <c r="A13" s="122" t="s">
        <v>392</v>
      </c>
      <c r="B13" s="123" t="s">
        <v>393</v>
      </c>
      <c r="C13" s="180">
        <v>125.24</v>
      </c>
      <c r="D13" s="180">
        <v>125.24</v>
      </c>
      <c r="E13" s="53"/>
    </row>
    <row r="14" spans="1:5" s="105" customFormat="1" ht="19.5" customHeight="1">
      <c r="A14" s="122" t="s">
        <v>394</v>
      </c>
      <c r="B14" s="123" t="s">
        <v>395</v>
      </c>
      <c r="C14" s="180">
        <v>62.62</v>
      </c>
      <c r="D14" s="180">
        <v>62.62</v>
      </c>
      <c r="E14" s="53"/>
    </row>
    <row r="15" spans="1:5" s="105" customFormat="1" ht="19.5" customHeight="1">
      <c r="A15" s="122" t="s">
        <v>396</v>
      </c>
      <c r="B15" s="123" t="s">
        <v>397</v>
      </c>
      <c r="C15" s="180">
        <v>82.11</v>
      </c>
      <c r="D15" s="180">
        <v>82.11</v>
      </c>
      <c r="E15" s="53"/>
    </row>
    <row r="16" spans="1:5" s="105" customFormat="1" ht="19.5" customHeight="1">
      <c r="A16" s="122" t="s">
        <v>398</v>
      </c>
      <c r="B16" s="123" t="s">
        <v>399</v>
      </c>
      <c r="C16" s="124"/>
      <c r="D16" s="124"/>
      <c r="E16" s="53"/>
    </row>
    <row r="17" spans="1:5" s="105" customFormat="1" ht="19.5" customHeight="1">
      <c r="A17" s="122" t="s">
        <v>400</v>
      </c>
      <c r="B17" s="123" t="s">
        <v>401</v>
      </c>
      <c r="C17" s="180">
        <v>20.51</v>
      </c>
      <c r="D17" s="180">
        <v>20.51</v>
      </c>
      <c r="E17" s="53"/>
    </row>
    <row r="18" spans="1:5" s="105" customFormat="1" ht="19.5" customHeight="1">
      <c r="A18" s="122" t="s">
        <v>402</v>
      </c>
      <c r="B18" s="123" t="s">
        <v>403</v>
      </c>
      <c r="C18" s="180">
        <v>93.93</v>
      </c>
      <c r="D18" s="180">
        <v>93.93</v>
      </c>
      <c r="E18" s="53"/>
    </row>
    <row r="19" spans="1:6" s="105" customFormat="1" ht="19.5" customHeight="1">
      <c r="A19" s="122" t="s">
        <v>404</v>
      </c>
      <c r="B19" s="123" t="s">
        <v>405</v>
      </c>
      <c r="C19" s="180">
        <v>15.2</v>
      </c>
      <c r="D19" s="180">
        <v>15.2</v>
      </c>
      <c r="E19" s="53"/>
      <c r="F19" s="92"/>
    </row>
    <row r="20" spans="1:5" s="105" customFormat="1" ht="19.5" customHeight="1">
      <c r="A20" s="122" t="s">
        <v>406</v>
      </c>
      <c r="B20" s="123" t="s">
        <v>407</v>
      </c>
      <c r="C20" s="180">
        <v>31.32</v>
      </c>
      <c r="D20" s="180">
        <v>31.32</v>
      </c>
      <c r="E20" s="53">
        <f>D20/10000</f>
        <v>0.0031320000000000002</v>
      </c>
    </row>
    <row r="21" spans="1:5" s="113" customFormat="1" ht="19.5" customHeight="1">
      <c r="A21" s="120" t="s">
        <v>408</v>
      </c>
      <c r="B21" s="43" t="s">
        <v>409</v>
      </c>
      <c r="C21" s="121">
        <f>D21+E21</f>
        <v>58.67</v>
      </c>
      <c r="D21" s="121">
        <f>SUM(D22:D49)</f>
        <v>48.33</v>
      </c>
      <c r="E21" s="121">
        <f>SUM(E22:E49)</f>
        <v>10.34</v>
      </c>
    </row>
    <row r="22" spans="1:5" s="105" customFormat="1" ht="19.5" customHeight="1">
      <c r="A22" s="122" t="s">
        <v>410</v>
      </c>
      <c r="B22" s="83" t="s">
        <v>411</v>
      </c>
      <c r="C22" s="124">
        <v>7.38</v>
      </c>
      <c r="D22" s="124"/>
      <c r="E22" s="124">
        <v>7.38</v>
      </c>
    </row>
    <row r="23" spans="1:5" s="105" customFormat="1" ht="19.5" customHeight="1">
      <c r="A23" s="122" t="s">
        <v>412</v>
      </c>
      <c r="B23" s="125" t="s">
        <v>413</v>
      </c>
      <c r="C23" s="124"/>
      <c r="D23" s="124"/>
      <c r="E23" s="124"/>
    </row>
    <row r="24" spans="1:5" s="105" customFormat="1" ht="19.5" customHeight="1">
      <c r="A24" s="122" t="s">
        <v>414</v>
      </c>
      <c r="B24" s="125" t="s">
        <v>415</v>
      </c>
      <c r="C24" s="124"/>
      <c r="D24" s="124"/>
      <c r="E24" s="124"/>
    </row>
    <row r="25" spans="1:5" s="105" customFormat="1" ht="19.5" customHeight="1">
      <c r="A25" s="122" t="s">
        <v>416</v>
      </c>
      <c r="B25" s="125" t="s">
        <v>417</v>
      </c>
      <c r="C25" s="124"/>
      <c r="D25" s="124"/>
      <c r="E25" s="124"/>
    </row>
    <row r="26" spans="1:5" s="105" customFormat="1" ht="19.5" customHeight="1">
      <c r="A26" s="122" t="s">
        <v>418</v>
      </c>
      <c r="B26" s="125" t="s">
        <v>419</v>
      </c>
      <c r="C26" s="124"/>
      <c r="D26" s="124"/>
      <c r="E26" s="124"/>
    </row>
    <row r="27" spans="1:6" s="105" customFormat="1" ht="19.5" customHeight="1">
      <c r="A27" s="122" t="s">
        <v>420</v>
      </c>
      <c r="B27" s="125" t="s">
        <v>421</v>
      </c>
      <c r="C27" s="124"/>
      <c r="D27" s="124"/>
      <c r="E27" s="124"/>
      <c r="F27" s="92"/>
    </row>
    <row r="28" spans="1:5" s="105" customFormat="1" ht="19.5" customHeight="1">
      <c r="A28" s="122" t="s">
        <v>422</v>
      </c>
      <c r="B28" s="125" t="s">
        <v>423</v>
      </c>
      <c r="C28" s="124"/>
      <c r="D28" s="124"/>
      <c r="E28" s="124"/>
    </row>
    <row r="29" spans="1:5" s="105" customFormat="1" ht="19.5" customHeight="1">
      <c r="A29" s="122" t="s">
        <v>424</v>
      </c>
      <c r="B29" s="125" t="s">
        <v>425</v>
      </c>
      <c r="C29" s="124"/>
      <c r="D29" s="124"/>
      <c r="E29" s="124"/>
    </row>
    <row r="30" spans="1:5" s="105" customFormat="1" ht="19.5" customHeight="1">
      <c r="A30" s="122" t="s">
        <v>426</v>
      </c>
      <c r="B30" s="125" t="s">
        <v>427</v>
      </c>
      <c r="C30" s="124"/>
      <c r="D30" s="124"/>
      <c r="E30" s="124"/>
    </row>
    <row r="31" spans="1:5" s="105" customFormat="1" ht="19.5" customHeight="1">
      <c r="A31" s="122" t="s">
        <v>428</v>
      </c>
      <c r="B31" s="83" t="s">
        <v>429</v>
      </c>
      <c r="C31" s="124"/>
      <c r="D31" s="124"/>
      <c r="E31" s="124"/>
    </row>
    <row r="32" spans="1:5" s="105" customFormat="1" ht="19.5" customHeight="1">
      <c r="A32" s="122" t="s">
        <v>430</v>
      </c>
      <c r="B32" s="83" t="s">
        <v>431</v>
      </c>
      <c r="C32" s="124"/>
      <c r="D32" s="124"/>
      <c r="E32" s="124"/>
    </row>
    <row r="33" spans="1:5" s="105" customFormat="1" ht="19.5" customHeight="1">
      <c r="A33" s="122" t="s">
        <v>432</v>
      </c>
      <c r="B33" s="125" t="s">
        <v>433</v>
      </c>
      <c r="C33" s="124"/>
      <c r="D33" s="124"/>
      <c r="E33" s="124"/>
    </row>
    <row r="34" spans="1:6" s="105" customFormat="1" ht="19.5" customHeight="1">
      <c r="A34" s="122" t="s">
        <v>434</v>
      </c>
      <c r="B34" s="125" t="s">
        <v>435</v>
      </c>
      <c r="C34" s="124"/>
      <c r="D34" s="124"/>
      <c r="E34" s="124"/>
      <c r="F34" s="92"/>
    </row>
    <row r="35" spans="1:6" s="105" customFormat="1" ht="19.5" customHeight="1">
      <c r="A35" s="122" t="s">
        <v>436</v>
      </c>
      <c r="B35" s="125" t="s">
        <v>437</v>
      </c>
      <c r="C35" s="124"/>
      <c r="D35" s="124"/>
      <c r="E35" s="124"/>
      <c r="F35" s="92"/>
    </row>
    <row r="36" spans="1:5" s="105" customFormat="1" ht="19.5" customHeight="1">
      <c r="A36" s="122" t="s">
        <v>438</v>
      </c>
      <c r="B36" s="125" t="s">
        <v>439</v>
      </c>
      <c r="C36" s="124">
        <v>11.74</v>
      </c>
      <c r="D36" s="124">
        <v>11.74</v>
      </c>
      <c r="E36" s="124"/>
    </row>
    <row r="37" spans="1:6" s="105" customFormat="1" ht="19.5" customHeight="1">
      <c r="A37" s="122" t="s">
        <v>440</v>
      </c>
      <c r="B37" s="125" t="s">
        <v>441</v>
      </c>
      <c r="C37" s="124"/>
      <c r="D37" s="124"/>
      <c r="E37" s="124"/>
      <c r="F37" s="92"/>
    </row>
    <row r="38" spans="1:5" s="105" customFormat="1" ht="19.5" customHeight="1">
      <c r="A38" s="122" t="s">
        <v>442</v>
      </c>
      <c r="B38" s="125" t="s">
        <v>443</v>
      </c>
      <c r="C38" s="124"/>
      <c r="D38" s="124"/>
      <c r="E38" s="124"/>
    </row>
    <row r="39" spans="1:5" s="105" customFormat="1" ht="19.5" customHeight="1">
      <c r="A39" s="122" t="s">
        <v>444</v>
      </c>
      <c r="B39" s="125" t="s">
        <v>445</v>
      </c>
      <c r="C39" s="124"/>
      <c r="D39" s="124"/>
      <c r="E39" s="124"/>
    </row>
    <row r="40" spans="1:5" s="105" customFormat="1" ht="19.5" customHeight="1">
      <c r="A40" s="122" t="s">
        <v>446</v>
      </c>
      <c r="B40" s="125" t="s">
        <v>447</v>
      </c>
      <c r="C40" s="124"/>
      <c r="D40" s="124"/>
      <c r="E40" s="124"/>
    </row>
    <row r="41" spans="1:5" s="105" customFormat="1" ht="19.5" customHeight="1">
      <c r="A41" s="122" t="s">
        <v>448</v>
      </c>
      <c r="B41" s="125" t="s">
        <v>449</v>
      </c>
      <c r="C41" s="124"/>
      <c r="D41" s="124"/>
      <c r="E41" s="124"/>
    </row>
    <row r="42" spans="1:5" s="105" customFormat="1" ht="19.5" customHeight="1">
      <c r="A42" s="122" t="s">
        <v>450</v>
      </c>
      <c r="B42" s="125" t="s">
        <v>451</v>
      </c>
      <c r="C42" s="124">
        <v>2.96</v>
      </c>
      <c r="D42" s="124"/>
      <c r="E42" s="124">
        <v>2.96</v>
      </c>
    </row>
    <row r="43" spans="1:5" s="105" customFormat="1" ht="19.5" customHeight="1">
      <c r="A43" s="122" t="s">
        <v>452</v>
      </c>
      <c r="B43" s="125" t="s">
        <v>453</v>
      </c>
      <c r="C43" s="124"/>
      <c r="D43" s="124"/>
      <c r="E43" s="53"/>
    </row>
    <row r="44" spans="1:6" s="105" customFormat="1" ht="19.5" customHeight="1">
      <c r="A44" s="122" t="s">
        <v>454</v>
      </c>
      <c r="B44" s="83" t="s">
        <v>455</v>
      </c>
      <c r="C44" s="124">
        <v>15.66</v>
      </c>
      <c r="D44" s="124">
        <v>15.66</v>
      </c>
      <c r="E44" s="180"/>
      <c r="F44" s="92"/>
    </row>
    <row r="45" spans="1:5" s="105" customFormat="1" ht="19.5" customHeight="1">
      <c r="A45" s="122" t="s">
        <v>456</v>
      </c>
      <c r="B45" s="125" t="s">
        <v>457</v>
      </c>
      <c r="C45" s="124">
        <v>20.93</v>
      </c>
      <c r="D45" s="124">
        <v>20.93</v>
      </c>
      <c r="E45" s="180"/>
    </row>
    <row r="46" spans="1:6" s="105" customFormat="1" ht="19.5" customHeight="1">
      <c r="A46" s="122" t="s">
        <v>458</v>
      </c>
      <c r="B46" s="125" t="s">
        <v>459</v>
      </c>
      <c r="C46" s="124"/>
      <c r="D46" s="124"/>
      <c r="E46" s="53"/>
      <c r="F46" s="92"/>
    </row>
    <row r="47" spans="1:5" s="105" customFormat="1" ht="19.5" customHeight="1">
      <c r="A47" s="122" t="s">
        <v>460</v>
      </c>
      <c r="B47" s="125" t="s">
        <v>461</v>
      </c>
      <c r="C47" s="124"/>
      <c r="D47" s="124"/>
      <c r="E47" s="53"/>
    </row>
    <row r="48" spans="1:5" s="105" customFormat="1" ht="19.5" customHeight="1">
      <c r="A48" s="122" t="s">
        <v>462</v>
      </c>
      <c r="B48" s="125" t="s">
        <v>463</v>
      </c>
      <c r="C48" s="124"/>
      <c r="D48" s="124"/>
      <c r="E48" s="53"/>
    </row>
    <row r="49" spans="1:6" s="105" customFormat="1" ht="19.5" customHeight="1">
      <c r="A49" s="122" t="s">
        <v>464</v>
      </c>
      <c r="B49" s="125" t="s">
        <v>465</v>
      </c>
      <c r="C49" s="124"/>
      <c r="D49" s="124"/>
      <c r="E49" s="180"/>
      <c r="F49" s="92"/>
    </row>
    <row r="50" spans="1:5" s="113" customFormat="1" ht="19.5" customHeight="1">
      <c r="A50" s="120" t="s">
        <v>466</v>
      </c>
      <c r="B50" s="43" t="s">
        <v>467</v>
      </c>
      <c r="C50" s="121">
        <f>D50+E50</f>
        <v>210.11</v>
      </c>
      <c r="D50" s="121">
        <f>SUM(D51:D59)</f>
        <v>210.11</v>
      </c>
      <c r="E50" s="121">
        <f>SUM(E51:E59)</f>
        <v>0</v>
      </c>
    </row>
    <row r="51" spans="1:5" s="105" customFormat="1" ht="19.5" customHeight="1">
      <c r="A51" s="122" t="s">
        <v>468</v>
      </c>
      <c r="B51" s="123" t="s">
        <v>469</v>
      </c>
      <c r="C51" s="124">
        <f>D51+E51</f>
        <v>0</v>
      </c>
      <c r="D51" s="124"/>
      <c r="E51" s="53"/>
    </row>
    <row r="52" spans="1:6" s="105" customFormat="1" ht="19.5" customHeight="1">
      <c r="A52" s="122" t="s">
        <v>470</v>
      </c>
      <c r="B52" s="123" t="s">
        <v>471</v>
      </c>
      <c r="C52" s="124">
        <f>D52+E52</f>
        <v>0</v>
      </c>
      <c r="D52" s="124">
        <v>0</v>
      </c>
      <c r="E52" s="53"/>
      <c r="F52" s="92"/>
    </row>
    <row r="53" spans="1:5" s="105" customFormat="1" ht="19.5" customHeight="1">
      <c r="A53" s="122" t="s">
        <v>472</v>
      </c>
      <c r="B53" s="125" t="s">
        <v>473</v>
      </c>
      <c r="C53" s="124">
        <v>7.59</v>
      </c>
      <c r="D53" s="124">
        <v>7.59</v>
      </c>
      <c r="E53" s="53"/>
    </row>
    <row r="54" spans="1:5" s="105" customFormat="1" ht="19.5" customHeight="1">
      <c r="A54" s="122" t="s">
        <v>474</v>
      </c>
      <c r="B54" s="125" t="s">
        <v>475</v>
      </c>
      <c r="C54" s="124"/>
      <c r="D54" s="124"/>
      <c r="E54" s="53"/>
    </row>
    <row r="55" spans="1:5" s="105" customFormat="1" ht="19.5" customHeight="1">
      <c r="A55" s="122" t="s">
        <v>476</v>
      </c>
      <c r="B55" s="125" t="s">
        <v>405</v>
      </c>
      <c r="C55" s="124">
        <v>16.2</v>
      </c>
      <c r="D55" s="124">
        <v>16.2</v>
      </c>
      <c r="E55" s="53"/>
    </row>
    <row r="56" spans="1:5" s="105" customFormat="1" ht="19.5" customHeight="1">
      <c r="A56" s="122" t="s">
        <v>477</v>
      </c>
      <c r="B56" s="125" t="s">
        <v>478</v>
      </c>
      <c r="C56" s="124"/>
      <c r="D56" s="124"/>
      <c r="E56" s="53"/>
    </row>
    <row r="57" spans="1:5" s="105" customFormat="1" ht="19.5" customHeight="1">
      <c r="A57" s="122" t="s">
        <v>479</v>
      </c>
      <c r="B57" s="125" t="s">
        <v>480</v>
      </c>
      <c r="C57" s="124">
        <v>0.02</v>
      </c>
      <c r="D57" s="124">
        <v>0.02</v>
      </c>
      <c r="E57" s="53"/>
    </row>
    <row r="58" spans="1:5" ht="19.5" customHeight="1">
      <c r="A58" s="122" t="s">
        <v>481</v>
      </c>
      <c r="B58" s="125" t="s">
        <v>482</v>
      </c>
      <c r="C58" s="124"/>
      <c r="D58" s="124"/>
      <c r="E58" s="53"/>
    </row>
    <row r="59" spans="1:5" ht="19.5" customHeight="1">
      <c r="A59" s="122" t="s">
        <v>483</v>
      </c>
      <c r="B59" s="125" t="s">
        <v>484</v>
      </c>
      <c r="C59" s="124">
        <v>186.3</v>
      </c>
      <c r="D59" s="124">
        <v>186.3</v>
      </c>
      <c r="E59" s="53"/>
    </row>
    <row r="60" spans="1:5" s="22" customFormat="1" ht="19.5" customHeight="1">
      <c r="A60" s="120" t="s">
        <v>485</v>
      </c>
      <c r="B60" s="126" t="s">
        <v>486</v>
      </c>
      <c r="C60" s="121">
        <f>D60+E60</f>
        <v>0</v>
      </c>
      <c r="D60" s="56">
        <f>D61</f>
        <v>0</v>
      </c>
      <c r="E60" s="121">
        <f>E61</f>
        <v>0</v>
      </c>
    </row>
    <row r="61" spans="1:5" ht="19.5" customHeight="1">
      <c r="A61" s="122" t="s">
        <v>487</v>
      </c>
      <c r="B61" s="125" t="s">
        <v>488</v>
      </c>
      <c r="C61" s="124"/>
      <c r="D61" s="57"/>
      <c r="E61" s="180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5" sqref="K15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489</v>
      </c>
      <c r="G1" s="103" t="s">
        <v>489</v>
      </c>
      <c r="L1" s="110"/>
    </row>
    <row r="2" spans="1:12" ht="42" customHeight="1">
      <c r="A2" s="94" t="s">
        <v>490</v>
      </c>
      <c r="B2" s="95"/>
      <c r="C2" s="95"/>
      <c r="D2" s="95"/>
      <c r="E2" s="95"/>
      <c r="F2" s="95"/>
      <c r="G2" s="94" t="s">
        <v>576</v>
      </c>
      <c r="H2" s="95"/>
      <c r="I2" s="95"/>
      <c r="J2" s="95"/>
      <c r="K2" s="95"/>
      <c r="L2" s="95"/>
    </row>
    <row r="3" spans="1:12" ht="19.5" customHeight="1">
      <c r="A3" s="10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2" t="s">
        <v>312</v>
      </c>
    </row>
    <row r="5" spans="1:12" ht="27.75" customHeight="1">
      <c r="A5" s="194" t="s">
        <v>491</v>
      </c>
      <c r="B5" s="194"/>
      <c r="C5" s="194"/>
      <c r="D5" s="194"/>
      <c r="E5" s="194"/>
      <c r="F5" s="196"/>
      <c r="G5" s="194" t="s">
        <v>594</v>
      </c>
      <c r="H5" s="194"/>
      <c r="I5" s="194"/>
      <c r="J5" s="194"/>
      <c r="K5" s="194"/>
      <c r="L5" s="194"/>
    </row>
    <row r="6" spans="1:12" ht="25.5" customHeight="1">
      <c r="A6" s="197" t="s">
        <v>317</v>
      </c>
      <c r="B6" s="199" t="s">
        <v>492</v>
      </c>
      <c r="C6" s="197" t="s">
        <v>493</v>
      </c>
      <c r="D6" s="197"/>
      <c r="E6" s="197"/>
      <c r="F6" s="201" t="s">
        <v>494</v>
      </c>
      <c r="G6" s="194" t="s">
        <v>317</v>
      </c>
      <c r="H6" s="202" t="s">
        <v>492</v>
      </c>
      <c r="I6" s="194" t="s">
        <v>493</v>
      </c>
      <c r="J6" s="194"/>
      <c r="K6" s="194"/>
      <c r="L6" s="194" t="s">
        <v>494</v>
      </c>
    </row>
    <row r="7" spans="1:12" ht="28.5" customHeight="1">
      <c r="A7" s="198"/>
      <c r="B7" s="200"/>
      <c r="C7" s="99" t="s">
        <v>348</v>
      </c>
      <c r="D7" s="106" t="s">
        <v>495</v>
      </c>
      <c r="E7" s="106" t="s">
        <v>496</v>
      </c>
      <c r="F7" s="198"/>
      <c r="G7" s="194"/>
      <c r="H7" s="202"/>
      <c r="I7" s="47" t="s">
        <v>348</v>
      </c>
      <c r="J7" s="18" t="s">
        <v>495</v>
      </c>
      <c r="K7" s="18" t="s">
        <v>496</v>
      </c>
      <c r="L7" s="194"/>
    </row>
    <row r="8" spans="1:12" ht="28.5" customHeight="1">
      <c r="A8" s="107"/>
      <c r="B8" s="107"/>
      <c r="C8" s="107"/>
      <c r="D8" s="107"/>
      <c r="E8" s="107"/>
      <c r="F8" s="108"/>
      <c r="G8" s="109">
        <v>0</v>
      </c>
      <c r="H8" s="52"/>
      <c r="I8" s="111">
        <v>0</v>
      </c>
      <c r="J8" s="112"/>
      <c r="K8" s="109">
        <v>0</v>
      </c>
      <c r="L8" s="52">
        <v>0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7" sqref="B17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497</v>
      </c>
      <c r="E1" s="93"/>
    </row>
    <row r="2" spans="1:5" ht="42.75" customHeight="1">
      <c r="A2" s="94" t="s">
        <v>577</v>
      </c>
      <c r="B2" s="95"/>
      <c r="C2" s="95"/>
      <c r="D2" s="95"/>
      <c r="E2" s="95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312</v>
      </c>
    </row>
    <row r="5" spans="1:5" ht="19.5" customHeight="1">
      <c r="A5" s="194" t="s">
        <v>346</v>
      </c>
      <c r="B5" s="196" t="s">
        <v>347</v>
      </c>
      <c r="C5" s="194" t="s">
        <v>498</v>
      </c>
      <c r="D5" s="194"/>
      <c r="E5" s="194"/>
    </row>
    <row r="6" spans="1:5" ht="19.5" customHeight="1">
      <c r="A6" s="198"/>
      <c r="B6" s="198"/>
      <c r="C6" s="99" t="s">
        <v>317</v>
      </c>
      <c r="D6" s="99" t="s">
        <v>349</v>
      </c>
      <c r="E6" s="99" t="s">
        <v>350</v>
      </c>
    </row>
    <row r="7" spans="1:5" ht="19.5" customHeight="1">
      <c r="A7" s="100"/>
      <c r="B7" s="101"/>
      <c r="C7" s="54"/>
      <c r="D7" s="55"/>
      <c r="E7" s="53"/>
    </row>
    <row r="8" spans="1:5" ht="20.25" customHeight="1">
      <c r="A8" s="102" t="s">
        <v>499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1" customWidth="1"/>
    <col min="3" max="3" width="34.50390625" style="23" customWidth="1"/>
    <col min="4" max="4" width="34.50390625" style="61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500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203" t="s">
        <v>578</v>
      </c>
      <c r="B2" s="203"/>
      <c r="C2" s="203"/>
      <c r="D2" s="20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5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31"/>
      <c r="B4" s="68"/>
      <c r="C4" s="69"/>
      <c r="D4" s="32" t="s">
        <v>312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194" t="s">
        <v>313</v>
      </c>
      <c r="B5" s="194"/>
      <c r="C5" s="194" t="s">
        <v>314</v>
      </c>
      <c r="D5" s="19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34" t="s">
        <v>315</v>
      </c>
      <c r="B6" s="37" t="s">
        <v>316</v>
      </c>
      <c r="C6" s="34" t="s">
        <v>315</v>
      </c>
      <c r="D6" s="34" t="s">
        <v>316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70" t="s">
        <v>640</v>
      </c>
      <c r="B7" s="174">
        <v>1951.95</v>
      </c>
      <c r="C7" s="72" t="s">
        <v>324</v>
      </c>
      <c r="D7" s="73"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4" t="s">
        <v>501</v>
      </c>
      <c r="B8" s="52"/>
      <c r="C8" s="75" t="s">
        <v>326</v>
      </c>
      <c r="D8" s="7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7" t="s">
        <v>502</v>
      </c>
      <c r="B9" s="71"/>
      <c r="C9" s="75" t="s">
        <v>328</v>
      </c>
      <c r="D9" s="174">
        <v>1361.41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8" t="s">
        <v>503</v>
      </c>
      <c r="B10" s="79"/>
      <c r="C10" s="75" t="s">
        <v>330</v>
      </c>
      <c r="D10" s="174">
        <v>383.1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8" t="s">
        <v>504</v>
      </c>
      <c r="B11" s="79"/>
      <c r="C11" s="75" t="s">
        <v>331</v>
      </c>
      <c r="D11" s="174">
        <v>113.51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8" t="s">
        <v>505</v>
      </c>
      <c r="B12" s="52"/>
      <c r="C12" s="80" t="s">
        <v>332</v>
      </c>
      <c r="D12" s="17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8"/>
      <c r="B13" s="81"/>
      <c r="C13" s="80" t="s">
        <v>333</v>
      </c>
      <c r="D13" s="17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8"/>
      <c r="B14" s="82"/>
      <c r="C14" s="75" t="s">
        <v>334</v>
      </c>
      <c r="D14" s="17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8"/>
      <c r="B15" s="82"/>
      <c r="C15" s="75" t="s">
        <v>335</v>
      </c>
      <c r="D15" s="17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8"/>
      <c r="B16" s="82"/>
      <c r="C16" s="75" t="s">
        <v>336</v>
      </c>
      <c r="D16" s="174">
        <v>93.93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8"/>
      <c r="B17" s="82"/>
      <c r="C17" s="75" t="s">
        <v>337</v>
      </c>
      <c r="D17" s="76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3"/>
      <c r="B18" s="82"/>
      <c r="C18" s="75" t="s">
        <v>338</v>
      </c>
      <c r="D18" s="76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3"/>
      <c r="B19" s="82"/>
      <c r="C19" s="80" t="s">
        <v>339</v>
      </c>
      <c r="D19" s="7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3"/>
      <c r="B20" s="82"/>
      <c r="C20" s="75"/>
      <c r="D20" s="7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3"/>
      <c r="B21" s="82"/>
      <c r="C21" s="75"/>
      <c r="D21" s="7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4"/>
      <c r="B22" s="82"/>
      <c r="C22" s="75"/>
      <c r="D22" s="7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4"/>
      <c r="B23" s="82"/>
      <c r="C23" s="75"/>
      <c r="D23" s="7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4"/>
      <c r="B24" s="82"/>
      <c r="C24" s="85"/>
      <c r="D24" s="8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7" t="s">
        <v>506</v>
      </c>
      <c r="B25" s="88">
        <f>SUM(B7:B17)</f>
        <v>1951.95</v>
      </c>
      <c r="C25" s="89" t="s">
        <v>507</v>
      </c>
      <c r="D25" s="86">
        <f>SUM(D7:D24)</f>
        <v>1951.9500000000003</v>
      </c>
      <c r="F25" s="2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8" t="s">
        <v>508</v>
      </c>
      <c r="B26" s="88"/>
      <c r="C26" s="75" t="s">
        <v>509</v>
      </c>
      <c r="D26" s="86"/>
      <c r="E26" s="25"/>
      <c r="F26" s="2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8" t="s">
        <v>510</v>
      </c>
      <c r="B27" s="52"/>
      <c r="C27" s="80"/>
      <c r="D27" s="8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0" t="s">
        <v>511</v>
      </c>
      <c r="B28" s="91">
        <f>B25+B27</f>
        <v>1951.95</v>
      </c>
      <c r="C28" s="85" t="s">
        <v>512</v>
      </c>
      <c r="D28" s="86">
        <f>D25+D26</f>
        <v>1951.9500000000003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9">
      <selection activeCell="E11" sqref="E11:E23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513</v>
      </c>
      <c r="L1" s="59"/>
    </row>
    <row r="2" spans="1:12" ht="43.5" customHeight="1">
      <c r="A2" s="182" t="s">
        <v>579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60" t="s">
        <v>312</v>
      </c>
    </row>
    <row r="5" spans="1:12" ht="24" customHeight="1">
      <c r="A5" s="194" t="s">
        <v>514</v>
      </c>
      <c r="B5" s="194"/>
      <c r="C5" s="202" t="s">
        <v>317</v>
      </c>
      <c r="D5" s="202" t="s">
        <v>510</v>
      </c>
      <c r="E5" s="202" t="s">
        <v>515</v>
      </c>
      <c r="F5" s="202" t="s">
        <v>501</v>
      </c>
      <c r="G5" s="202" t="s">
        <v>502</v>
      </c>
      <c r="H5" s="205" t="s">
        <v>503</v>
      </c>
      <c r="I5" s="206"/>
      <c r="J5" s="202" t="s">
        <v>504</v>
      </c>
      <c r="K5" s="202" t="s">
        <v>505</v>
      </c>
      <c r="L5" s="204" t="s">
        <v>508</v>
      </c>
    </row>
    <row r="6" spans="1:12" ht="42" customHeight="1">
      <c r="A6" s="49" t="s">
        <v>346</v>
      </c>
      <c r="B6" s="50" t="s">
        <v>347</v>
      </c>
      <c r="C6" s="202"/>
      <c r="D6" s="202"/>
      <c r="E6" s="202"/>
      <c r="F6" s="202"/>
      <c r="G6" s="200"/>
      <c r="H6" s="18" t="s">
        <v>516</v>
      </c>
      <c r="I6" s="18" t="s">
        <v>517</v>
      </c>
      <c r="J6" s="200"/>
      <c r="K6" s="200"/>
      <c r="L6" s="200"/>
    </row>
    <row r="7" spans="1:12" ht="30.75" customHeight="1">
      <c r="A7" s="47"/>
      <c r="B7" s="47" t="s">
        <v>317</v>
      </c>
      <c r="C7" s="36">
        <f>C8+C12+C17+C21+C24</f>
        <v>1951.9500000000003</v>
      </c>
      <c r="D7" s="36"/>
      <c r="E7" s="36">
        <f>E8+E12+E17+E21</f>
        <v>1951.9500000000003</v>
      </c>
      <c r="F7" s="18"/>
      <c r="G7" s="51"/>
      <c r="H7" s="48"/>
      <c r="I7" s="48"/>
      <c r="J7" s="33"/>
      <c r="K7" s="51"/>
      <c r="L7" s="33"/>
    </row>
    <row r="8" spans="1:12" ht="19.5" customHeight="1">
      <c r="A8" s="38" t="s">
        <v>351</v>
      </c>
      <c r="B8" s="39" t="s">
        <v>328</v>
      </c>
      <c r="C8" s="186">
        <v>1361.41</v>
      </c>
      <c r="D8" s="52"/>
      <c r="E8" s="186">
        <v>1361.41</v>
      </c>
      <c r="F8" s="53"/>
      <c r="G8" s="39"/>
      <c r="H8" s="179"/>
      <c r="I8" s="55"/>
      <c r="J8" s="53"/>
      <c r="K8" s="54"/>
      <c r="L8" s="53"/>
    </row>
    <row r="9" spans="1:12" ht="19.5" customHeight="1">
      <c r="A9" s="41" t="s">
        <v>352</v>
      </c>
      <c r="B9" s="41" t="s">
        <v>353</v>
      </c>
      <c r="C9" s="186">
        <v>1361.41</v>
      </c>
      <c r="D9" s="52"/>
      <c r="E9" s="186">
        <v>1361.41</v>
      </c>
      <c r="F9" s="53"/>
      <c r="G9" s="41"/>
      <c r="H9" s="176"/>
      <c r="I9" s="55"/>
      <c r="J9" s="53"/>
      <c r="K9" s="54"/>
      <c r="L9" s="53"/>
    </row>
    <row r="10" spans="1:12" ht="19.5" customHeight="1">
      <c r="A10" s="41">
        <v>2050201</v>
      </c>
      <c r="B10" s="41" t="s">
        <v>580</v>
      </c>
      <c r="C10" s="186">
        <f>D10+E10</f>
        <v>0</v>
      </c>
      <c r="D10" s="52"/>
      <c r="E10" s="176"/>
      <c r="F10" s="53"/>
      <c r="G10" s="41"/>
      <c r="H10" s="176"/>
      <c r="I10" s="55"/>
      <c r="J10" s="53"/>
      <c r="K10" s="54"/>
      <c r="L10" s="53"/>
    </row>
    <row r="11" spans="1:12" ht="19.5" customHeight="1">
      <c r="A11" s="41">
        <v>2050202</v>
      </c>
      <c r="B11" s="41" t="s">
        <v>574</v>
      </c>
      <c r="C11" s="186">
        <v>1361.41</v>
      </c>
      <c r="D11" s="52"/>
      <c r="E11" s="186">
        <v>1361.41</v>
      </c>
      <c r="F11" s="53"/>
      <c r="G11" s="41"/>
      <c r="H11" s="176"/>
      <c r="I11" s="55"/>
      <c r="J11" s="53"/>
      <c r="K11" s="54"/>
      <c r="L11" s="53"/>
    </row>
    <row r="12" spans="1:12" ht="19.5" customHeight="1">
      <c r="A12" s="39" t="s">
        <v>354</v>
      </c>
      <c r="B12" s="39" t="s">
        <v>330</v>
      </c>
      <c r="C12" s="177">
        <f>C13</f>
        <v>383.1</v>
      </c>
      <c r="D12" s="52"/>
      <c r="E12" s="177">
        <f>E13</f>
        <v>383.1</v>
      </c>
      <c r="F12" s="53"/>
      <c r="G12" s="39"/>
      <c r="H12" s="177"/>
      <c r="I12" s="55"/>
      <c r="J12" s="53"/>
      <c r="K12" s="54"/>
      <c r="L12" s="53"/>
    </row>
    <row r="13" spans="1:12" ht="19.5" customHeight="1">
      <c r="A13" s="41" t="s">
        <v>355</v>
      </c>
      <c r="B13" s="41" t="s">
        <v>356</v>
      </c>
      <c r="C13" s="178">
        <f>SUM(C14:C16)</f>
        <v>383.1</v>
      </c>
      <c r="D13" s="52"/>
      <c r="E13" s="178">
        <f>SUM(E14:E16)</f>
        <v>383.1</v>
      </c>
      <c r="F13" s="53"/>
      <c r="G13" s="41"/>
      <c r="H13" s="178"/>
      <c r="I13" s="55"/>
      <c r="J13" s="53"/>
      <c r="K13" s="54"/>
      <c r="L13" s="53"/>
    </row>
    <row r="14" spans="1:12" ht="19.5" customHeight="1">
      <c r="A14" s="40" t="s">
        <v>357</v>
      </c>
      <c r="B14" s="41" t="s">
        <v>358</v>
      </c>
      <c r="C14" s="176">
        <v>125.24</v>
      </c>
      <c r="D14" s="52"/>
      <c r="E14" s="176">
        <v>125.24</v>
      </c>
      <c r="F14" s="53"/>
      <c r="G14" s="41"/>
      <c r="H14" s="176"/>
      <c r="I14" s="55"/>
      <c r="J14" s="53"/>
      <c r="K14" s="54"/>
      <c r="L14" s="53"/>
    </row>
    <row r="15" spans="1:12" ht="19.5" customHeight="1">
      <c r="A15" s="40" t="s">
        <v>359</v>
      </c>
      <c r="B15" s="41" t="s">
        <v>360</v>
      </c>
      <c r="C15" s="176">
        <v>62.62</v>
      </c>
      <c r="D15" s="52"/>
      <c r="E15" s="176">
        <v>62.62</v>
      </c>
      <c r="F15" s="53"/>
      <c r="G15" s="41"/>
      <c r="H15" s="176"/>
      <c r="I15" s="55"/>
      <c r="J15" s="53"/>
      <c r="K15" s="54"/>
      <c r="L15" s="53"/>
    </row>
    <row r="16" spans="1:12" ht="19.5" customHeight="1">
      <c r="A16" s="41" t="s">
        <v>361</v>
      </c>
      <c r="B16" s="41" t="s">
        <v>362</v>
      </c>
      <c r="C16" s="176">
        <v>195.24</v>
      </c>
      <c r="D16" s="52"/>
      <c r="E16" s="176">
        <v>195.24</v>
      </c>
      <c r="F16" s="53"/>
      <c r="G16" s="41"/>
      <c r="H16" s="176"/>
      <c r="I16" s="55"/>
      <c r="J16" s="53"/>
      <c r="K16" s="54"/>
      <c r="L16" s="53"/>
    </row>
    <row r="17" spans="1:12" ht="19.5" customHeight="1">
      <c r="A17" s="39" t="s">
        <v>363</v>
      </c>
      <c r="B17" s="39" t="s">
        <v>331</v>
      </c>
      <c r="C17" s="177">
        <f>C18</f>
        <v>113.50999999999999</v>
      </c>
      <c r="D17" s="52"/>
      <c r="E17" s="177">
        <f>E18</f>
        <v>113.50999999999999</v>
      </c>
      <c r="F17" s="53"/>
      <c r="G17" s="39"/>
      <c r="H17" s="177"/>
      <c r="I17" s="55"/>
      <c r="J17" s="53"/>
      <c r="K17" s="54"/>
      <c r="L17" s="53"/>
    </row>
    <row r="18" spans="1:12" ht="19.5" customHeight="1">
      <c r="A18" s="41" t="s">
        <v>364</v>
      </c>
      <c r="B18" s="41" t="s">
        <v>365</v>
      </c>
      <c r="C18" s="178">
        <f>SUM(C19:C20)</f>
        <v>113.50999999999999</v>
      </c>
      <c r="D18" s="52"/>
      <c r="E18" s="178">
        <f>SUM(E19:E20)</f>
        <v>113.50999999999999</v>
      </c>
      <c r="F18" s="53"/>
      <c r="G18" s="41"/>
      <c r="H18" s="178"/>
      <c r="I18" s="55"/>
      <c r="J18" s="53"/>
      <c r="K18" s="54"/>
      <c r="L18" s="53"/>
    </row>
    <row r="19" spans="1:12" ht="19.5" customHeight="1">
      <c r="A19" s="41" t="s">
        <v>366</v>
      </c>
      <c r="B19" s="41" t="s">
        <v>367</v>
      </c>
      <c r="C19" s="176">
        <v>82.11</v>
      </c>
      <c r="D19" s="52"/>
      <c r="E19" s="176">
        <v>82.11</v>
      </c>
      <c r="F19" s="53"/>
      <c r="G19" s="41"/>
      <c r="H19" s="176"/>
      <c r="I19" s="55"/>
      <c r="J19" s="53"/>
      <c r="K19" s="54"/>
      <c r="L19" s="53"/>
    </row>
    <row r="20" spans="1:12" ht="19.5" customHeight="1">
      <c r="A20" s="40" t="s">
        <v>368</v>
      </c>
      <c r="B20" s="41" t="s">
        <v>369</v>
      </c>
      <c r="C20" s="176">
        <v>31.4</v>
      </c>
      <c r="D20" s="52"/>
      <c r="E20" s="176">
        <v>31.4</v>
      </c>
      <c r="F20" s="53"/>
      <c r="G20" s="41"/>
      <c r="H20" s="176"/>
      <c r="I20" s="55"/>
      <c r="J20" s="53"/>
      <c r="K20" s="54"/>
      <c r="L20" s="53"/>
    </row>
    <row r="21" spans="1:12" ht="19.5" customHeight="1">
      <c r="A21" s="39" t="s">
        <v>370</v>
      </c>
      <c r="B21" s="39" t="s">
        <v>336</v>
      </c>
      <c r="C21" s="176">
        <v>93.93</v>
      </c>
      <c r="D21" s="52"/>
      <c r="E21" s="176">
        <v>93.93</v>
      </c>
      <c r="F21" s="53"/>
      <c r="G21" s="39"/>
      <c r="H21" s="179"/>
      <c r="I21" s="55"/>
      <c r="J21" s="53"/>
      <c r="K21" s="54"/>
      <c r="L21" s="53"/>
    </row>
    <row r="22" spans="1:12" ht="19.5" customHeight="1">
      <c r="A22" s="41" t="s">
        <v>371</v>
      </c>
      <c r="B22" s="41" t="s">
        <v>372</v>
      </c>
      <c r="C22" s="176">
        <v>93.93</v>
      </c>
      <c r="D22" s="52"/>
      <c r="E22" s="176">
        <v>93.93</v>
      </c>
      <c r="F22" s="53"/>
      <c r="G22" s="41"/>
      <c r="H22" s="176"/>
      <c r="I22" s="55"/>
      <c r="J22" s="53"/>
      <c r="K22" s="54"/>
      <c r="L22" s="53"/>
    </row>
    <row r="23" spans="1:12" ht="19.5" customHeight="1">
      <c r="A23" s="41" t="s">
        <v>373</v>
      </c>
      <c r="B23" s="41" t="s">
        <v>374</v>
      </c>
      <c r="C23" s="176">
        <v>93.93</v>
      </c>
      <c r="D23" s="52"/>
      <c r="E23" s="176">
        <v>93.93</v>
      </c>
      <c r="F23" s="53"/>
      <c r="G23" s="41"/>
      <c r="H23" s="176"/>
      <c r="I23" s="55"/>
      <c r="J23" s="53"/>
      <c r="K23" s="54"/>
      <c r="L23" s="53"/>
    </row>
    <row r="24" spans="1:12" s="22" customFormat="1" ht="22.5" customHeight="1">
      <c r="A24" s="183" t="s">
        <v>581</v>
      </c>
      <c r="B24" s="43" t="s">
        <v>339</v>
      </c>
      <c r="C24" s="36"/>
      <c r="D24" s="36"/>
      <c r="E24" s="56"/>
      <c r="F24" s="36"/>
      <c r="G24" s="56"/>
      <c r="H24" s="56"/>
      <c r="I24" s="56"/>
      <c r="J24" s="56"/>
      <c r="K24" s="56"/>
      <c r="L24" s="56"/>
    </row>
    <row r="25" spans="1:12" ht="28.5" customHeight="1">
      <c r="A25" s="184" t="s">
        <v>582</v>
      </c>
      <c r="B25" s="185" t="s">
        <v>583</v>
      </c>
      <c r="C25" s="42"/>
      <c r="D25" s="42"/>
      <c r="E25" s="57"/>
      <c r="F25" s="42"/>
      <c r="G25" s="57"/>
      <c r="H25" s="57"/>
      <c r="I25" s="57"/>
      <c r="J25" s="57"/>
      <c r="K25" s="57"/>
      <c r="L25" s="57"/>
    </row>
    <row r="26" spans="1:12" ht="28.5" customHeight="1">
      <c r="A26" s="184" t="s">
        <v>584</v>
      </c>
      <c r="B26" s="185" t="s">
        <v>585</v>
      </c>
      <c r="C26" s="42"/>
      <c r="D26" s="42"/>
      <c r="E26" s="58"/>
      <c r="F26" s="42"/>
      <c r="G26" s="57"/>
      <c r="H26" s="57"/>
      <c r="I26" s="57"/>
      <c r="J26" s="57"/>
      <c r="K26" s="57"/>
      <c r="L26" s="57"/>
    </row>
    <row r="27" spans="2:10" ht="12.75" customHeight="1">
      <c r="B27" s="25"/>
      <c r="E27" s="25"/>
      <c r="J27" s="25"/>
    </row>
    <row r="28" spans="2:10" ht="12.75" customHeight="1">
      <c r="B28" s="25"/>
      <c r="I28" s="25"/>
      <c r="J28" s="25"/>
    </row>
    <row r="29" spans="2:9" ht="12.75" customHeight="1">
      <c r="B29" s="25"/>
      <c r="I29" s="25"/>
    </row>
    <row r="30" spans="2:11" ht="12.75" customHeight="1">
      <c r="B30" s="25"/>
      <c r="I30" s="25"/>
      <c r="K30" s="25"/>
    </row>
    <row r="31" ht="12.75" customHeight="1">
      <c r="B31" s="25"/>
    </row>
    <row r="32" spans="2:6" ht="12.75" customHeight="1">
      <c r="B32" s="25"/>
      <c r="C32" s="25"/>
      <c r="F32" s="25"/>
    </row>
    <row r="33" ht="12.75" customHeight="1">
      <c r="B33" s="25"/>
    </row>
    <row r="34" spans="2:4" ht="12.75" customHeight="1">
      <c r="B34" s="25"/>
      <c r="C34" s="25"/>
      <c r="D34" s="25"/>
    </row>
    <row r="35" spans="2:11" ht="12.75" customHeight="1">
      <c r="B35" s="25"/>
      <c r="K35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F10" sqref="F10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518</v>
      </c>
      <c r="B1" s="25"/>
    </row>
    <row r="2" spans="1:8" ht="44.25" customHeight="1">
      <c r="A2" s="207" t="s">
        <v>586</v>
      </c>
      <c r="B2" s="207"/>
      <c r="C2" s="207"/>
      <c r="D2" s="207"/>
      <c r="E2" s="207"/>
      <c r="F2" s="207"/>
      <c r="G2" s="207"/>
      <c r="H2" s="207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346</v>
      </c>
      <c r="B5" s="18" t="s">
        <v>347</v>
      </c>
      <c r="C5" s="18" t="s">
        <v>317</v>
      </c>
      <c r="D5" s="33" t="s">
        <v>349</v>
      </c>
      <c r="E5" s="18" t="s">
        <v>350</v>
      </c>
      <c r="F5" s="18" t="s">
        <v>519</v>
      </c>
      <c r="G5" s="18" t="s">
        <v>520</v>
      </c>
      <c r="H5" s="18" t="s">
        <v>521</v>
      </c>
    </row>
    <row r="6" spans="1:8" s="22" customFormat="1" ht="29.25" customHeight="1">
      <c r="A6" s="34"/>
      <c r="B6" s="35" t="s">
        <v>317</v>
      </c>
      <c r="C6" s="36">
        <f>C7+C10+C15+C19</f>
        <v>1951.9500000000003</v>
      </c>
      <c r="D6" s="36">
        <f>D7+D10+D15+D19</f>
        <v>1944.3600000000001</v>
      </c>
      <c r="E6" s="36">
        <v>7.59</v>
      </c>
      <c r="F6" s="18"/>
      <c r="G6" s="18"/>
      <c r="H6" s="18"/>
    </row>
    <row r="7" spans="1:8" ht="29.25" customHeight="1">
      <c r="A7" s="38" t="s">
        <v>351</v>
      </c>
      <c r="B7" s="39" t="s">
        <v>328</v>
      </c>
      <c r="C7" s="176">
        <v>1361.41</v>
      </c>
      <c r="D7" s="186">
        <v>1353.82</v>
      </c>
      <c r="E7" s="42">
        <v>7.59</v>
      </c>
      <c r="F7" s="39"/>
      <c r="G7" s="58"/>
      <c r="H7" s="18"/>
    </row>
    <row r="8" spans="1:8" ht="29.25" customHeight="1">
      <c r="A8" s="41" t="s">
        <v>352</v>
      </c>
      <c r="B8" s="41" t="s">
        <v>353</v>
      </c>
      <c r="C8" s="176">
        <v>1361.41</v>
      </c>
      <c r="D8" s="186">
        <v>1353.82</v>
      </c>
      <c r="E8" s="42">
        <v>7.59</v>
      </c>
      <c r="F8" s="41"/>
      <c r="G8" s="58"/>
      <c r="H8" s="18"/>
    </row>
    <row r="9" spans="1:8" ht="29.25" customHeight="1">
      <c r="A9" s="41">
        <v>2050202</v>
      </c>
      <c r="B9" s="187" t="s">
        <v>574</v>
      </c>
      <c r="C9" s="186">
        <v>1361.41</v>
      </c>
      <c r="D9" s="186">
        <v>1353.82</v>
      </c>
      <c r="E9" s="42">
        <v>7.59</v>
      </c>
      <c r="F9" s="41"/>
      <c r="G9" s="58"/>
      <c r="H9" s="18"/>
    </row>
    <row r="10" spans="1:8" ht="29.25" customHeight="1">
      <c r="A10" s="39" t="s">
        <v>354</v>
      </c>
      <c r="B10" s="39" t="s">
        <v>330</v>
      </c>
      <c r="C10" s="177">
        <f>C11</f>
        <v>383.1</v>
      </c>
      <c r="D10" s="177">
        <f>D11</f>
        <v>383.1</v>
      </c>
      <c r="E10" s="36"/>
      <c r="F10" s="39"/>
      <c r="G10" s="58"/>
      <c r="H10" s="18"/>
    </row>
    <row r="11" spans="1:8" ht="29.25" customHeight="1">
      <c r="A11" s="41" t="s">
        <v>355</v>
      </c>
      <c r="B11" s="41" t="s">
        <v>356</v>
      </c>
      <c r="C11" s="178">
        <f>SUM(C12:C14)</f>
        <v>383.1</v>
      </c>
      <c r="D11" s="178">
        <f>SUM(D12:D14)</f>
        <v>383.1</v>
      </c>
      <c r="E11" s="42"/>
      <c r="F11" s="41"/>
      <c r="G11" s="58"/>
      <c r="H11" s="18"/>
    </row>
    <row r="12" spans="1:8" ht="29.25" customHeight="1">
      <c r="A12" s="40" t="s">
        <v>357</v>
      </c>
      <c r="B12" s="41" t="s">
        <v>358</v>
      </c>
      <c r="C12" s="176">
        <v>125.24</v>
      </c>
      <c r="D12" s="176">
        <v>125.24</v>
      </c>
      <c r="E12" s="42"/>
      <c r="F12" s="41"/>
      <c r="G12" s="58"/>
      <c r="H12" s="18"/>
    </row>
    <row r="13" spans="1:8" ht="29.25" customHeight="1">
      <c r="A13" s="40" t="s">
        <v>359</v>
      </c>
      <c r="B13" s="41" t="s">
        <v>360</v>
      </c>
      <c r="C13" s="176">
        <v>62.62</v>
      </c>
      <c r="D13" s="176">
        <v>62.62</v>
      </c>
      <c r="E13" s="42"/>
      <c r="F13" s="41"/>
      <c r="G13" s="58"/>
      <c r="H13" s="18"/>
    </row>
    <row r="14" spans="1:8" ht="29.25" customHeight="1">
      <c r="A14" s="41" t="s">
        <v>361</v>
      </c>
      <c r="B14" s="41" t="s">
        <v>362</v>
      </c>
      <c r="C14" s="176">
        <v>195.24</v>
      </c>
      <c r="D14" s="176">
        <v>195.24</v>
      </c>
      <c r="E14" s="42"/>
      <c r="F14" s="41"/>
      <c r="G14" s="58"/>
      <c r="H14" s="18"/>
    </row>
    <row r="15" spans="1:8" ht="29.25" customHeight="1">
      <c r="A15" s="39" t="s">
        <v>363</v>
      </c>
      <c r="B15" s="39" t="s">
        <v>331</v>
      </c>
      <c r="C15" s="177">
        <f>C16</f>
        <v>113.50999999999999</v>
      </c>
      <c r="D15" s="177">
        <f>D16</f>
        <v>113.50999999999999</v>
      </c>
      <c r="E15" s="36">
        <v>0</v>
      </c>
      <c r="F15" s="39"/>
      <c r="G15" s="58"/>
      <c r="H15" s="18"/>
    </row>
    <row r="16" spans="1:8" ht="29.25" customHeight="1">
      <c r="A16" s="41" t="s">
        <v>364</v>
      </c>
      <c r="B16" s="41" t="s">
        <v>365</v>
      </c>
      <c r="C16" s="178">
        <f>SUM(C17:C18)</f>
        <v>113.50999999999999</v>
      </c>
      <c r="D16" s="178">
        <f>SUM(D17:D18)</f>
        <v>113.50999999999999</v>
      </c>
      <c r="E16" s="42">
        <v>0</v>
      </c>
      <c r="F16" s="41"/>
      <c r="G16" s="58"/>
      <c r="H16" s="18"/>
    </row>
    <row r="17" spans="1:8" ht="29.25" customHeight="1">
      <c r="A17" s="41" t="s">
        <v>366</v>
      </c>
      <c r="B17" s="41" t="s">
        <v>367</v>
      </c>
      <c r="C17" s="176">
        <v>82.11</v>
      </c>
      <c r="D17" s="176">
        <v>82.11</v>
      </c>
      <c r="E17" s="42"/>
      <c r="F17" s="41"/>
      <c r="G17" s="58"/>
      <c r="H17" s="18"/>
    </row>
    <row r="18" spans="1:8" ht="29.25" customHeight="1">
      <c r="A18" s="40" t="s">
        <v>368</v>
      </c>
      <c r="B18" s="41" t="s">
        <v>369</v>
      </c>
      <c r="C18" s="176">
        <v>31.4</v>
      </c>
      <c r="D18" s="176">
        <v>31.4</v>
      </c>
      <c r="E18" s="42"/>
      <c r="F18" s="41"/>
      <c r="G18" s="58"/>
      <c r="H18" s="18"/>
    </row>
    <row r="19" spans="1:8" ht="29.25" customHeight="1">
      <c r="A19" s="39" t="s">
        <v>370</v>
      </c>
      <c r="B19" s="39" t="s">
        <v>336</v>
      </c>
      <c r="C19" s="176">
        <v>93.93</v>
      </c>
      <c r="D19" s="176">
        <v>93.93</v>
      </c>
      <c r="E19" s="36">
        <v>0</v>
      </c>
      <c r="F19" s="39"/>
      <c r="G19" s="58"/>
      <c r="H19" s="18"/>
    </row>
    <row r="20" spans="1:8" ht="29.25" customHeight="1">
      <c r="A20" s="41" t="s">
        <v>371</v>
      </c>
      <c r="B20" s="41" t="s">
        <v>372</v>
      </c>
      <c r="C20" s="176">
        <v>93.93</v>
      </c>
      <c r="D20" s="176">
        <v>93.93</v>
      </c>
      <c r="E20" s="42">
        <v>0</v>
      </c>
      <c r="F20" s="41"/>
      <c r="G20" s="58"/>
      <c r="H20" s="18"/>
    </row>
    <row r="21" spans="1:8" ht="29.25" customHeight="1">
      <c r="A21" s="41" t="s">
        <v>373</v>
      </c>
      <c r="B21" s="41" t="s">
        <v>374</v>
      </c>
      <c r="C21" s="176">
        <v>93.93</v>
      </c>
      <c r="D21" s="176">
        <v>93.93</v>
      </c>
      <c r="E21" s="42">
        <v>0</v>
      </c>
      <c r="F21" s="41"/>
      <c r="G21" s="58"/>
      <c r="H21" s="18"/>
    </row>
    <row r="22" spans="1:6" ht="12.75" customHeight="1">
      <c r="A22" s="25"/>
      <c r="B22" s="25"/>
      <c r="F22" s="25"/>
    </row>
    <row r="23" spans="2:8" ht="12.75" customHeight="1">
      <c r="B23" s="25"/>
      <c r="H23" s="25"/>
    </row>
    <row r="24" spans="1:2" ht="12.75" customHeight="1">
      <c r="A24" s="25"/>
      <c r="B24" s="25"/>
    </row>
    <row r="25" spans="1:6" ht="12.75" customHeight="1">
      <c r="A25" s="25"/>
      <c r="B25" s="25"/>
      <c r="E25" s="25"/>
      <c r="F25" s="25"/>
    </row>
    <row r="26" ht="12.75" customHeight="1">
      <c r="C26" s="25"/>
    </row>
    <row r="27" ht="12.75" customHeight="1">
      <c r="B27" s="25"/>
    </row>
    <row r="28" spans="2:7" ht="12.75" customHeight="1">
      <c r="B28" s="25"/>
      <c r="G28" s="25"/>
    </row>
    <row r="30" spans="2:7" ht="12.75" customHeight="1">
      <c r="B30" s="25"/>
      <c r="G30" s="25"/>
    </row>
    <row r="31" ht="12.75" customHeight="1">
      <c r="C31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