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<sst xmlns="http://schemas.openxmlformats.org/spreadsheetml/2006/main" count="16">
  <si>
    <t>綦江区2017年“三公”经费支出决算表</t>
  </si>
  <si>
    <t>单位：万元</t>
  </si>
  <si>
    <t>地区</t>
  </si>
  <si>
    <t>“三公”经费</t>
  </si>
  <si>
    <t>因公出国（境）费</t>
  </si>
  <si>
    <t>公务用车购置及运行维护费</t>
  </si>
  <si>
    <t>公务接待费</t>
  </si>
  <si>
    <t>预算数</t>
  </si>
  <si>
    <t>决算数</t>
  </si>
  <si>
    <t>为预算%</t>
  </si>
  <si>
    <t>其中：</t>
  </si>
  <si>
    <t>公务用车购置费</t>
  </si>
  <si>
    <t>公务用车运行维护费</t>
  </si>
  <si>
    <t>全区</t>
  </si>
  <si>
    <t xml:space="preserve">   区本级</t>
  </si>
  <si>
    <t xml:space="preserve">   街镇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</si>
</sst>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%"/>
    <numFmt numFmtId="177" formatCode="#,##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1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11" applyNumberFormat="0" applyAlignment="0" applyProtection="0">
      <alignment vertical="center"/>
    </xf>
    <xf numFmtId="0" fontId="21" fillId="10" borderId="13" applyNumberFormat="0" applyAlignment="0" applyProtection="0">
      <alignment vertical="center"/>
    </xf>
    <xf numFmtId="0" fontId="15" fillId="24" borderId="14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177" fontId="0" fillId="0" borderId="4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left" vertical="center"/>
    </xf>
    <xf numFmtId="177" fontId="0" fillId="0" borderId="6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9"/>
  <sheetViews>
    <sheetView showZeros="0" tabSelected="1" workbookViewId="0">
      <selection activeCell="L21" sqref="L21"/>
    </sheetView>
  </sheetViews>
  <sheetFormatPr defaultColWidth="9" defaultRowHeight="13.5"/>
  <cols>
    <col min="1" max="1" width="10.75" style="2" customWidth="1"/>
    <col min="2" max="2" width="11.625" style="2" customWidth="1"/>
    <col min="3" max="4" width="11.875" style="2" customWidth="1"/>
    <col min="5" max="5" width="8.75" customWidth="1"/>
    <col min="6" max="6" width="10.875" customWidth="1"/>
    <col min="7" max="7" width="9.625" customWidth="1"/>
    <col min="8" max="8" width="11.375" customWidth="1"/>
    <col min="9" max="9" width="11.25" customWidth="1"/>
    <col min="10" max="10" width="11.125" customWidth="1"/>
    <col min="11" max="11" width="11.875" customWidth="1"/>
    <col min="12" max="12" width="11.625" customWidth="1"/>
    <col min="13" max="13" width="11.875" customWidth="1"/>
    <col min="14" max="14" width="11.625" customWidth="1"/>
    <col min="15" max="15" width="11.875" customWidth="1"/>
    <col min="16" max="16" width="12.125" customWidth="1"/>
    <col min="17" max="17" width="10.875" customWidth="1"/>
    <col min="18" max="18" width="10.5" customWidth="1"/>
    <col min="19" max="19" width="10.625" customWidth="1"/>
  </cols>
  <sheetData>
    <row r="1" ht="24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19" customHeight="1" spans="19:19">
      <c r="S2" t="s">
        <v>1</v>
      </c>
    </row>
    <row r="3" s="1" customFormat="1" ht="24" customHeight="1" spans="1:19">
      <c r="A3" s="4" t="s">
        <v>2</v>
      </c>
      <c r="B3" s="5" t="s">
        <v>3</v>
      </c>
      <c r="C3" s="5"/>
      <c r="D3" s="5"/>
      <c r="E3" s="5" t="s">
        <v>4</v>
      </c>
      <c r="F3" s="5"/>
      <c r="G3" s="5"/>
      <c r="H3" s="5" t="s">
        <v>5</v>
      </c>
      <c r="I3" s="5"/>
      <c r="J3" s="5"/>
      <c r="K3" s="5"/>
      <c r="L3" s="5"/>
      <c r="M3" s="5"/>
      <c r="N3" s="5"/>
      <c r="O3" s="5"/>
      <c r="P3" s="5"/>
      <c r="Q3" s="5" t="s">
        <v>6</v>
      </c>
      <c r="R3" s="5"/>
      <c r="S3" s="14"/>
    </row>
    <row r="4" s="1" customFormat="1" ht="24" customHeight="1" spans="1:19">
      <c r="A4" s="6"/>
      <c r="B4" s="7"/>
      <c r="C4" s="7"/>
      <c r="D4" s="7"/>
      <c r="E4" s="7"/>
      <c r="F4" s="7"/>
      <c r="G4" s="7"/>
      <c r="H4" s="7" t="s">
        <v>7</v>
      </c>
      <c r="I4" s="7" t="s">
        <v>8</v>
      </c>
      <c r="J4" s="7" t="s">
        <v>9</v>
      </c>
      <c r="K4" s="7" t="s">
        <v>10</v>
      </c>
      <c r="L4" s="7"/>
      <c r="M4" s="7"/>
      <c r="N4" s="7"/>
      <c r="O4" s="7"/>
      <c r="P4" s="7"/>
      <c r="Q4" s="7"/>
      <c r="R4" s="7"/>
      <c r="S4" s="15"/>
    </row>
    <row r="5" s="1" customFormat="1" ht="24" customHeight="1" spans="1:19">
      <c r="A5" s="6"/>
      <c r="B5" s="7"/>
      <c r="C5" s="7"/>
      <c r="D5" s="7"/>
      <c r="E5" s="7"/>
      <c r="F5" s="7"/>
      <c r="G5" s="7"/>
      <c r="H5" s="7"/>
      <c r="I5" s="7"/>
      <c r="J5" s="7"/>
      <c r="K5" s="7" t="s">
        <v>11</v>
      </c>
      <c r="L5" s="7"/>
      <c r="M5" s="7"/>
      <c r="N5" s="7" t="s">
        <v>12</v>
      </c>
      <c r="O5" s="7"/>
      <c r="P5" s="7"/>
      <c r="Q5" s="7"/>
      <c r="R5" s="7"/>
      <c r="S5" s="15"/>
    </row>
    <row r="6" s="1" customFormat="1" ht="24" customHeight="1" spans="1:19">
      <c r="A6" s="6"/>
      <c r="B6" s="7" t="s">
        <v>7</v>
      </c>
      <c r="C6" s="7" t="s">
        <v>8</v>
      </c>
      <c r="D6" s="7" t="s">
        <v>9</v>
      </c>
      <c r="E6" s="7" t="s">
        <v>7</v>
      </c>
      <c r="F6" s="7" t="s">
        <v>8</v>
      </c>
      <c r="G6" s="7" t="s">
        <v>9</v>
      </c>
      <c r="H6" s="7"/>
      <c r="I6" s="7"/>
      <c r="J6" s="7"/>
      <c r="K6" s="7" t="s">
        <v>7</v>
      </c>
      <c r="L6" s="7" t="s">
        <v>8</v>
      </c>
      <c r="M6" s="7" t="s">
        <v>9</v>
      </c>
      <c r="N6" s="7" t="s">
        <v>7</v>
      </c>
      <c r="O6" s="7" t="s">
        <v>8</v>
      </c>
      <c r="P6" s="7" t="s">
        <v>9</v>
      </c>
      <c r="Q6" s="7" t="s">
        <v>7</v>
      </c>
      <c r="R6" s="7" t="s">
        <v>8</v>
      </c>
      <c r="S6" s="15" t="s">
        <v>9</v>
      </c>
    </row>
    <row r="7" s="1" customFormat="1" ht="42" customHeight="1" spans="1:19">
      <c r="A7" s="8" t="s">
        <v>13</v>
      </c>
      <c r="B7" s="9">
        <f>71403925.42*(0.0001)</f>
        <v>7140.392542</v>
      </c>
      <c r="C7" s="9">
        <f>47330181.31*(0.0001)</f>
        <v>4733.018131</v>
      </c>
      <c r="D7" s="10">
        <f>C7/B7</f>
        <v>0.662851251266684</v>
      </c>
      <c r="E7" s="9">
        <f>107350*(0.0001)</f>
        <v>10.735</v>
      </c>
      <c r="F7" s="9">
        <f>148300*(0.0001)</f>
        <v>14.83</v>
      </c>
      <c r="G7" s="10">
        <f>F7/E7</f>
        <v>1.38146250582208</v>
      </c>
      <c r="H7" s="9">
        <f>40479539.94*(0.0001)</f>
        <v>4047.953994</v>
      </c>
      <c r="I7" s="9">
        <f>29097395.33*(0.0001)</f>
        <v>2909.739533</v>
      </c>
      <c r="J7" s="10">
        <f>I7/H7</f>
        <v>0.718817342616271</v>
      </c>
      <c r="K7" s="9">
        <f>4489147.19*(0.0001)</f>
        <v>448.914719</v>
      </c>
      <c r="L7" s="9">
        <f>4297417.91*(0.0001)</f>
        <v>429.741791</v>
      </c>
      <c r="M7" s="10">
        <f>L7/K7</f>
        <v>0.957290489287788</v>
      </c>
      <c r="N7" s="9">
        <f>36191576.16*(0.0001)</f>
        <v>3619.157616</v>
      </c>
      <c r="O7" s="9">
        <f>25001160.83*(0.0001)</f>
        <v>2500.116083</v>
      </c>
      <c r="P7" s="10">
        <f>O7/N7</f>
        <v>0.690800553130704</v>
      </c>
      <c r="Q7" s="9">
        <f>30817035.48*(0.0001)</f>
        <v>3081.703548</v>
      </c>
      <c r="R7" s="9">
        <f>18084485.98*(0.0001)</f>
        <v>1808.448598</v>
      </c>
      <c r="S7" s="16">
        <f>R7/Q7</f>
        <v>0.586834057796918</v>
      </c>
    </row>
    <row r="8" s="1" customFormat="1" ht="42" customHeight="1" spans="1:19">
      <c r="A8" s="8" t="s">
        <v>14</v>
      </c>
      <c r="B8" s="9">
        <f>B7-B9</f>
        <v>5206.659984</v>
      </c>
      <c r="C8" s="9">
        <f>C7-C9</f>
        <v>3468.895053</v>
      </c>
      <c r="D8" s="10">
        <f>C8/B8</f>
        <v>0.666241902421105</v>
      </c>
      <c r="E8" s="9">
        <f>E7-E9</f>
        <v>10.735</v>
      </c>
      <c r="F8" s="9">
        <f>F7-F9</f>
        <v>14.83</v>
      </c>
      <c r="G8" s="10">
        <f>F8/E8</f>
        <v>1.38146250582208</v>
      </c>
      <c r="H8" s="9">
        <f>H7-H9</f>
        <v>3147.438136</v>
      </c>
      <c r="I8" s="9">
        <f>I7-I9</f>
        <v>2377.090725</v>
      </c>
      <c r="J8" s="10">
        <f>I8/H8</f>
        <v>0.755246210500895</v>
      </c>
      <c r="K8" s="9">
        <f>K7-K9</f>
        <v>373.534719</v>
      </c>
      <c r="L8" s="9">
        <f>L7-L9</f>
        <v>369.554291</v>
      </c>
      <c r="M8" s="10">
        <f>L8/K8</f>
        <v>0.989343887468731</v>
      </c>
      <c r="N8" s="9">
        <f>N7-N9</f>
        <v>2794.021758</v>
      </c>
      <c r="O8" s="9">
        <f>O7-O9</f>
        <v>2027.654775</v>
      </c>
      <c r="P8" s="10">
        <f>O8/N8</f>
        <v>0.725711877222969</v>
      </c>
      <c r="Q8" s="9">
        <f>Q7-Q9</f>
        <v>2048.486848</v>
      </c>
      <c r="R8" s="9">
        <f>R7-R9</f>
        <v>1076.974328</v>
      </c>
      <c r="S8" s="16">
        <f>R8/Q8</f>
        <v>0.5257413925071</v>
      </c>
    </row>
    <row r="9" s="1" customFormat="1" ht="42" customHeight="1" spans="1:19">
      <c r="A9" s="11" t="s">
        <v>15</v>
      </c>
      <c r="B9" s="12">
        <f>19337325.58*(0.0001)</f>
        <v>1933.732558</v>
      </c>
      <c r="C9" s="12">
        <f>12641230.78*(0.0001)</f>
        <v>1264.123078</v>
      </c>
      <c r="D9" s="13">
        <f>C9/B9</f>
        <v>0.653721773866932</v>
      </c>
      <c r="E9" s="12">
        <f>0*(0.0001)</f>
        <v>0</v>
      </c>
      <c r="F9" s="12">
        <f>0*(0.0001)</f>
        <v>0</v>
      </c>
      <c r="G9" s="12"/>
      <c r="H9" s="12">
        <f>9005158.58*(0.0001)</f>
        <v>900.515858</v>
      </c>
      <c r="I9" s="12">
        <f>5326488.08*(0.0001)</f>
        <v>532.648808</v>
      </c>
      <c r="J9" s="13">
        <f>I9/H9</f>
        <v>0.591492979571716</v>
      </c>
      <c r="K9" s="12">
        <f>753800*(0.0001)</f>
        <v>75.38</v>
      </c>
      <c r="L9" s="12">
        <f>601875*(0.0001)</f>
        <v>60.1875</v>
      </c>
      <c r="M9" s="13">
        <f>L9/K9</f>
        <v>0.798454497214115</v>
      </c>
      <c r="N9" s="12">
        <f>8251358.58*(0.0001)</f>
        <v>825.135858</v>
      </c>
      <c r="O9" s="12">
        <f>4724613.08*(0.0001)</f>
        <v>472.461308</v>
      </c>
      <c r="P9" s="13">
        <f>O9/N9</f>
        <v>0.572586081939491</v>
      </c>
      <c r="Q9" s="12">
        <f>10332167*(0.0001)</f>
        <v>1033.2167</v>
      </c>
      <c r="R9" s="12">
        <f>7314742.7*(0.0001)</f>
        <v>731.47427</v>
      </c>
      <c r="S9" s="17">
        <f>R9/Q9</f>
        <v>0.707958233737415</v>
      </c>
    </row>
  </sheetData>
  <mergeCells count="12">
    <mergeCell ref="A1:R1"/>
    <mergeCell ref="H3:P3"/>
    <mergeCell ref="K4:P4"/>
    <mergeCell ref="K5:M5"/>
    <mergeCell ref="N5:P5"/>
    <mergeCell ref="A3:A6"/>
    <mergeCell ref="H4:H6"/>
    <mergeCell ref="I4:I6"/>
    <mergeCell ref="J4:J6"/>
    <mergeCell ref="B3:D5"/>
    <mergeCell ref="E3:G5"/>
    <mergeCell ref="Q3:S5"/>
  </mergeCells>
  <pageMargins left="0.700694444444445" right="0.700694444444445" top="0.751388888888889" bottom="0.751388888888889" header="0.297916666666667" footer="0.297916666666667"/>
  <pageSetup paperSize="8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熊钦松</cp:lastModifiedBy>
  <dcterms:created xsi:type="dcterms:W3CDTF">2006-09-16T00:00:00Z</dcterms:created>
  <dcterms:modified xsi:type="dcterms:W3CDTF">2018-12-17T06:11:13Z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