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<sst xmlns="http://schemas.openxmlformats.org/spreadsheetml/2006/main" count="1782" uniqueCount="683">
  <si>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</si>
  <si>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</si>
  <si>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</si>
  <si>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</si>
  <si>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</si>
  <si>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</si>
  <si>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</si>
  <si>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</si>
  <si>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</si>
  <si>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</si>
  <si>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</si>
  <si>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</si>
  <si>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</si>
  <si>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</si>
  <si>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</si>
  <si>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</si>
  <si>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</si>
  <si>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</si>
  <si>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</si>
  <si>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</si>
  <si>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</si>
  <si>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</si>
  <si>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</si>
  <si>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</si>
  <si>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</si>
  <si>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</si>
  <si>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</si>
  <si>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</si>
  <si>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</si>
  <si>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</si>
  <si>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</si>
  <si>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</si>
  <si>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</si>
  <si>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</si>
  <si>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</si>
  <si>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</si>
  <si>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</si>
  <si>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</si>
  <si>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</si>
  <si>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</si>
  <si>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</si>
  <si>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</si>
  <si>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</si>
  <si>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</si>
  <si>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</si>
  <si>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</si>
  <si>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</si>
  <si>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</si>
  <si>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</si>
  <si>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</si>
  <si>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</si>
  <si>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</si>
  <si>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</si>
  <si>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</si>
  <si>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</si>
  <si>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</si>
  <si>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</si>
  <si>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</si>
  <si>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</si>
  <si>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</si>
  <si>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</si>
  <si>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</si>
  <si>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</si>
  <si>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</si>
  <si>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</si>
  <si>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</si>
  <si>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</si>
  <si>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</si>
  <si>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</si>
  <si>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</si>
  <si>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</si>
  <si>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</si>
  <si>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</si>
  <si>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</si>
  <si>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</si>
  <si>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</si>
  <si>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</si>
  <si>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</si>
  <si>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</si>
  <si>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</si>
  <si>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</si>
  <si>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</si>
  <si>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</si>
  <si>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</si>
  <si>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</si>
  <si>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</si>
  <si>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</si>
  <si>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</si>
  <si>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</si>
  <si>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</si>
  <si>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</si>
  <si>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</si>
  <si>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</si>
  <si>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</si>
  <si>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</si>
  <si>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</si>
  <si>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</si>
  <si>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</si>
  <si>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</si>
  <si>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</si>
  <si>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</si>
  <si>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</si>
  <si>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</si>
  <si>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</si>
  <si>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</si>
  <si>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</si>
  <si>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</si>
  <si>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</si>
  <si>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</si>
  <si>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</si>
  <si>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</si>
  <si>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</si>
  <si>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</si>
  <si>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</si>
  <si>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</si>
  <si>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</si>
  <si>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</si>
  <si>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</si>
  <si>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</si>
  <si>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</si>
  <si>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</si>
  <si>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</si>
  <si>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</si>
  <si>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</si>
  <si>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</si>
  <si>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</si>
  <si>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</si>
  <si>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</si>
  <si>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</si>
  <si>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</si>
  <si>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</si>
  <si>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</si>
  <si>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</si>
  <si>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</si>
  <si>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</si>
  <si>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</si>
  <si>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</si>
  <si>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</si>
  <si>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</si>
  <si>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</si>
  <si>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</si>
  <si>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</si>
  <si>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</si>
  <si>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</si>
  <si>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</si>
  <si>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</si>
  <si>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</si>
  <si>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</si>
  <si>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</si>
  <si>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</si>
  <si>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</si>
  <si>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</si>
  <si>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</si>
  <si>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</si>
  <si>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</si>
  <si>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</si>
  <si>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</si>
  <si>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</si>
  <si>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</si>
  <si>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</si>
  <si>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</si>
  <si>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</si>
  <si>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</si>
  <si>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</si>
  <si>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</si>
  <si>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</si>
  <si>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</si>
  <si>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</si>
  <si>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</si>
  <si>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</si>
  <si>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</si>
  <si>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</si>
  <si>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</si>
  <si>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</si>
  <si>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</si>
  <si>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</si>
  <si>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</si>
  <si>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</si>
  <si>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</si>
  <si>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</si>
  <si>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</si>
  <si>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</si>
  <si>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</si>
  <si>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</si>
  <si>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</si>
  <si>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</si>
  <si>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</si>
  <si>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</si>
  <si>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</si>
  <si>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</si>
  <si>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</si>
  <si>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</si>
  <si>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</si>
  <si>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</si>
  <si>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</si>
  <si>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</si>
  <si>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</si>
  <si>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</si>
  <si>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</si>
  <si>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</si>
  <si>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</si>
  <si>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</si>
  <si>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</si>
  <si>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</si>
  <si>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</si>
  <si>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</si>
  <si>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</si>
  <si>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</si>
  <si>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</si>
  <si>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</si>
  <si>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</si>
  <si>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</si>
  <si>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</si>
  <si>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</si>
  <si>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</si>
  <si>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</si>
  <si>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</si>
  <si>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</si>
  <si>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</si>
  <si>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</si>
  <si>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</si>
  <si>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</si>
  <si>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</si>
  <si>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</si>
  <si>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</si>
  <si>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</si>
  <si>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</si>
  <si>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</si>
  <si>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</si>
  <si>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</si>
  <si>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</si>
  <si>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</si>
  <si>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</si>
  <si>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</si>
  <si>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</si>
  <si>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</si>
  <si>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</si>
  <si>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</si>
  <si>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</si>
  <si>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</si>
  <si>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</si>
  <si>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</si>
  <si>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</si>
  <si>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</si>
  <si>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</si>
  <si>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</si>
  <si>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</si>
  <si>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</si>
  <si>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</si>
  <si>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</si>
  <si>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</si>
  <si>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</si>
  <si>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</si>
  <si>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</si>
  <si>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</si>
  <si>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</si>
  <si>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</si>
  <si>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</si>
  <si>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</si>
  <si>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</si>
  <si>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</si>
  <si>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</si>
  <si>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</si>
  <si>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</si>
  <si>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</si>
  <si>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</si>
  <si>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</si>
  <si>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</si>
  <si>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</si>
  <si>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</si>
  <si>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</si>
  <si>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</si>
  <si>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</si>
  <si>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</si>
  <si>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</si>
  <si>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</si>
  <si>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</si>
  <si>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</si>
  <si>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</si>
  <si>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</si>
  <si>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</si>
  <si>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</si>
  <si>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</si>
  <si>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</si>
  <si>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</si>
  <si>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</si>
  <si>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</si>
  <si>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</si>
  <si>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</si>
  <si>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</si>
  <si>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</si>
  <si>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</si>
  <si>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</si>
  <si>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</si>
  <si>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</si>
  <si>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</si>
  <si>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</si>
  <si>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</si>
  <si>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</si>
  <si>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</si>
  <si>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</si>
  <si>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</si>
  <si>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</si>
  <si>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</si>
  <si>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</si>
  <si>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</si>
  <si>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</si>
  <si>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</si>
  <si>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</si>
  <si>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</si>
  <si>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</si>
  <si>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</si>
  <si>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重庆市綦江区民族小学财政拨款收支总表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</si>
  <si>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</si>
  <si>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</si>
  <si>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</si>
  <si>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</si>
  <si>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</si>
  <si>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</si>
  <si>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</si>
  <si>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</si>
  <si>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</si>
  <si>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</si>
  <si>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</si>
  <si>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</si>
  <si>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</si>
  <si>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</si>
  <si>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</si>
  <si>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</si>
  <si>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</si>
  <si>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</si>
  <si>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</si>
  <si>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</si>
  <si>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</si>
  <si>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</si>
  <si>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</si>
  <si>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</si>
  <si>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</si>
  <si>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</si>
  <si>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</si>
  <si>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</si>
  <si>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</si>
  <si>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</si>
  <si>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</si>
  <si>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</si>
  <si>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重庆市綦江区民族小学一般公共预算财政拨款支出预算表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</si>
  <si>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</si>
  <si>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</si>
  <si>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</si>
  <si>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</si>
  <si>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</si>
  <si>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</si>
  <si>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</si>
  <si>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</si>
  <si>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</si>
  <si>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</si>
  <si>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</si>
  <si>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</si>
  <si>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</si>
  <si>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</si>
  <si>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</si>
  <si>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</si>
  <si>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</si>
  <si>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</si>
  <si>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</si>
  <si>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</si>
  <si>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</si>
  <si>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</si>
  <si>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</si>
  <si>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</si>
  <si>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</si>
  <si>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</si>
  <si>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</si>
  <si>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</si>
  <si>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</si>
  <si>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</si>
  <si>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</si>
  <si>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</si>
  <si>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</si>
  <si>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</si>
  <si>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</si>
  <si>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</si>
  <si>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</si>
  <si>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</si>
  <si>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</si>
  <si>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</si>
  <si>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</si>
  <si>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</si>
  <si>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</si>
  <si>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</si>
  <si>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</si>
  <si>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</si>
  <si>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</si>
  <si>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</si>
  <si>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</si>
  <si>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</si>
  <si>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</si>
  <si>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</si>
  <si>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</si>
  <si>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</si>
  <si>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</si>
  <si>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</si>
  <si>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</si>
  <si>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</si>
  <si>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</si>
  <si>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</si>
  <si>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</si>
  <si>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</si>
  <si>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</si>
  <si>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</si>
  <si>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</si>
  <si>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</si>
  <si>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</si>
  <si>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</si>
  <si>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</si>
  <si>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</si>
  <si>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</si>
  <si>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</si>
  <si>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</si>
  <si>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</si>
  <si>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</si>
  <si>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</si>
  <si>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</si>
  <si>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</si>
  <si>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</si>
  <si>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</si>
  <si>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</si>
  <si>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</si>
  <si>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</si>
  <si>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</si>
  <si>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</si>
  <si>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</si>
  <si>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</si>
  <si>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</si>
  <si>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</si>
  <si>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</si>
  <si>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</si>
  <si>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</si>
  <si>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</si>
  <si>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</si>
  <si>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</si>
  <si>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</si>
  <si>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重庆市綦江区民族小学一般公共预算财政拨款基本支出预算表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</si>
  <si>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</si>
  <si>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</si>
  <si>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</si>
  <si>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</si>
  <si>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</si>
  <si>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</si>
  <si>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</si>
  <si>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</si>
  <si>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</si>
  <si>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</si>
  <si>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</si>
  <si>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</si>
  <si>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</si>
  <si>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</si>
  <si>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</si>
  <si>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</si>
  <si>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</si>
  <si>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</si>
  <si>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</si>
  <si>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</si>
  <si>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</si>
  <si>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</si>
  <si>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</si>
  <si>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</si>
  <si>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</si>
  <si>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</si>
  <si>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</si>
  <si>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</si>
  <si>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</si>
  <si>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</si>
  <si>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</si>
  <si>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</si>
  <si>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</si>
  <si>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</si>
  <si>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</si>
  <si>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</si>
  <si>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</si>
  <si>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</si>
  <si>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</si>
  <si>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</si>
  <si>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</si>
  <si>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</si>
  <si>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</si>
  <si>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</si>
  <si>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</si>
  <si>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</si>
  <si>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</si>
  <si>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</si>
  <si>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</si>
  <si>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</si>
  <si>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</si>
  <si>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</si>
  <si>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</si>
  <si>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</si>
  <si>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</si>
  <si>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</si>
  <si>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</si>
  <si>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</si>
  <si>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</si>
  <si>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</si>
  <si>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</si>
  <si>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</si>
  <si>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</si>
  <si>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</si>
  <si>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</si>
  <si>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</si>
  <si>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</si>
  <si>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</si>
  <si>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</si>
  <si>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</si>
  <si>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</si>
  <si>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</si>
  <si>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</si>
  <si>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</si>
  <si>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</si>
  <si>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</si>
  <si>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</si>
  <si>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</si>
  <si>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</si>
  <si>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</si>
  <si>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</si>
  <si>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</si>
  <si>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</si>
  <si>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</si>
  <si>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</si>
  <si>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</si>
  <si>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</si>
  <si>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</si>
  <si>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</si>
  <si>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</si>
  <si>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</si>
  <si>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</si>
  <si>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</si>
  <si>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</si>
  <si>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</si>
  <si>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</si>
  <si>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</si>
  <si>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</si>
  <si>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</si>
  <si>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</si>
  <si>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</si>
  <si>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</si>
  <si>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</si>
  <si>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</si>
  <si>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</si>
  <si>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</si>
  <si>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</si>
  <si>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</si>
  <si>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</si>
  <si>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</si>
  <si>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</si>
  <si>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</si>
  <si>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</si>
  <si>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</si>
  <si>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</si>
  <si>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重庆市綦江区民族小学一般公共预算“三公”经费支出表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</si>
  <si>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</si>
  <si>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</si>
  <si>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</si>
  <si>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</si>
  <si>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</si>
  <si>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</si>
  <si>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</si>
  <si>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重庆市綦江区民族小学政府性基金预算支出表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</si>
  <si>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</si>
  <si>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</si>
  <si>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</si>
  <si>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重庆市綦江区民族小学部门收支总表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</si>
  <si>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</si>
  <si>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</si>
  <si>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</si>
  <si>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</si>
  <si>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</si>
  <si>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</si>
  <si>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</si>
  <si>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</si>
  <si>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</si>
  <si>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</si>
  <si>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</si>
  <si>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</si>
  <si>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</si>
  <si>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重庆市綦江区民族小学部门收入总表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</si>
  <si>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</si>
  <si>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</si>
  <si>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</si>
  <si>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</si>
  <si>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</si>
  <si>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</si>
  <si>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</si>
  <si>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</si>
  <si>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</si>
  <si>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</si>
  <si>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重庆市綦江区民族小学部门支出总表</t>
  </si>
  <si>
    <t>上缴上级支出</t>
  </si>
  <si>
    <t>事业单位经营支出</t>
  </si>
  <si>
    <t>对下级单位补助支出</t>
  </si>
  <si>
    <t>附件3-9</t>
  </si>
  <si>
    <t>重庆市綦江区民族小学政府采购预算明细表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</si>
  <si>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</si>
  <si>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</si>
  <si>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</si>
  <si>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</si>
  <si>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</si>
  <si>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</si>
  <si>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</si>
  <si>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</si>
  <si>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重庆市綦江区民族小学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</si>
  <si>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</si>
  <si>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</si>
  <si>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</si>
  <si>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</si>
  <si>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</si>
  <si>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</si>
  <si>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</si>
  <si>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</si>
  <si>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</si>
  <si>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本单位遗属、长赡人员2人，全年提供1.86万元以保证遗属人员的基本生活得到保障，解决困难群众面临的生存风险，有利于维护安定团结，实现社会的稳定和谐发展。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</si>
  <si>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</si>
  <si>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</si>
  <si>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</si>
  <si>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</si>
  <si>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</si>
  <si>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</si>
  <si>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</si>
  <si>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</si>
  <si>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</si>
  <si>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</si>
  <si>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遗属补助次数</t>
  </si>
  <si>
    <t>12</t>
  </si>
  <si>
    <t>＝</t>
  </si>
  <si>
    <t>次</t>
  </si>
  <si>
    <t>10</t>
  </si>
  <si>
    <t>遗属补助人数</t>
  </si>
  <si>
    <t>人</t>
  </si>
  <si>
    <t>14</t>
  </si>
  <si>
    <t>时效指标</t>
  </si>
  <si>
    <t xml:space="preserve"> 遗属补助资金按时到位率</t>
  </si>
  <si>
    <t>100</t>
  </si>
  <si>
    <t>%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</si>
  <si>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</si>
  <si>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</si>
  <si>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</si>
  <si>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</si>
  <si>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</si>
  <si>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</si>
  <si>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≥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</si>
  <si>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</si>
  <si>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</si>
  <si>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</si>
  <si>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</si>
  <si>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</si>
  <si>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</si>
  <si>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</si>
  <si>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</si>
  <si>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</si>
  <si>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</si>
  <si>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</si>
  <si>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</si>
  <si>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</si>
  <si>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</si>
  <si>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</si>
  <si>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</si>
  <si>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</si>
  <si>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</si>
  <si>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</si>
  <si>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</si>
  <si>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</si>
  <si>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</si>
  <si>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</si>
  <si>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</si>
  <si>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</si>
  <si>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为2名遗属、长赡人员提供生活补助</t>
  </si>
  <si>
    <t>项目当年绩效目标</t>
  </si>
  <si>
    <t>本单位遗属、长赡人员2人(张宗容、张宗先），每人每年0.93万元，全年提供1.86万元以保证遗属人员的基本生活得到保障，解决困难群众面临的生存风险，有利于维护安定团结，实现社会的稳定和谐发展。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</si>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</sst>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0" fontId="48" fillId="0" borderId="12" xfId="0" applyNumberFormat="1" applyFont="1" applyFill="1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" fontId="17" fillId="0" borderId="19" xfId="42" applyNumberFormat="1" applyFont="1" applyBorder="1" applyAlignment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9" fillId="0" borderId="12" xfId="42" applyBorder="1">
      <alignment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19" xfId="42" applyFont="1" applyBorder="1" applyAlignment="1">
      <alignment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19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9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19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0" hidden="1" customWidth="1"/>
    <col min="2" max="2" width="15.375" style="180" customWidth="1"/>
    <col min="3" max="3" width="59.75390625" style="0" customWidth="1"/>
    <col min="4" max="4" width="13.00390625" style="180" customWidth="1"/>
    <col min="5" max="5" width="101.50390625" style="0" customWidth="1"/>
    <col min="6" max="6" width="29.25390625" style="0" customWidth="1"/>
    <col min="7" max="7" width="30.75390625" style="180" customWidth="1"/>
    <col min="8" max="8" width="28.50390625" style="180" customWidth="1"/>
    <col min="9" max="9" width="72.875" style="0" customWidth="1"/>
  </cols>
  <sheetData>
    <row r="2" spans="1:9" ht="24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1.7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1.7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1.7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1.7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1.7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1.7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1.7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1.7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1.7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1.7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1.7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1.7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1.7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1.7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1.7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1.7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1.7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1.7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1.7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1.7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1.7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1.7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1.7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1.7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1.7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1.7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1.7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1.7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1.7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1.7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1.7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1.7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1.7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1.7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1.7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1.7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1.7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1.7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1.7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1.7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1.7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1.7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1.7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1.7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1.7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1.7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1.7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1.7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1.7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1.7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1.7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1.7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1.7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1.7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1.7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1.7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1.7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1.7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1.7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1.7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1.7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1.7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1.7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1.7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1.7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1.7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1.7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1.7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1.7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1.7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1.7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1.7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1.7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1.7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1.7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1.7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1.7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1.7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1.7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1.7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1.7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1.7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1.7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1.7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1.7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1.7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1.7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1.7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1.7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1.7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1.7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1.7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1.7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1.7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1.7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1.7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1.7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1.7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1.7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1.7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1.7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1.7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1.7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1.7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1.7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1.7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1.7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1.7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1.7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1.7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1.7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1.7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1.7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1.7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1.7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1.7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1.7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1.7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1.7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1.7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1.7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1.7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1.7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1.7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1.7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1.7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1.7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1.7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1.7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1.7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1.7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1.7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1.7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1.7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1.7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1.7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1.7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1.7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1.7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1.7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1.7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1.7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1.7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1.7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1.7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1.7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1.7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1.7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1.7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1.7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1.7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1.7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1.7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1.7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1.7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1.7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1.7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1.7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1.7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1.7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1.7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1.7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1.7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1.7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1.7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1.7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1.7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1.7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1.7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1.7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1.7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1.7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1.7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1.7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1.7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1.7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1.7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1.7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1.7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1.7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1.7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1.7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1.7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1.7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1.7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1.7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1.7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1.7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1.7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1.7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1.7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1.7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1.7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1.7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1.7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1.7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1.7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1.7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1.7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1.7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1.7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1.7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1.7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1.7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1.7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1.7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1.7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1.7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1.7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1.7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1.7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1.7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1.7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1.7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1.7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1.7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1.7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1.7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1.7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1.7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1.7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1.7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1.7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1.7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1.7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1.7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1.7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1.7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1.7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1.7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1.7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1.7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1.7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1.7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1.7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1.7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1.7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1.7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1.7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1.7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1.7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1.7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1.7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1.7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1.7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1.7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1.7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1.7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1.7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1.7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1.7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1.7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1.7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1.7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599</v>
      </c>
      <c r="B1" s="21"/>
      <c r="C1" s="21"/>
      <c r="D1" s="21"/>
      <c r="E1" s="21"/>
      <c r="F1" s="21"/>
    </row>
    <row r="2" spans="1:11" ht="40.5" customHeight="1">
      <c r="A2" s="202" t="s">
        <v>600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3" t="s">
        <v>316</v>
      </c>
      <c r="B4" s="196" t="s">
        <v>318</v>
      </c>
      <c r="C4" s="196" t="s">
        <v>580</v>
      </c>
      <c r="D4" s="196" t="s">
        <v>586</v>
      </c>
      <c r="E4" s="196" t="s">
        <v>571</v>
      </c>
      <c r="F4" s="196" t="s">
        <v>572</v>
      </c>
      <c r="G4" s="196" t="s">
        <v>573</v>
      </c>
      <c r="H4" s="196"/>
      <c r="I4" s="196" t="s">
        <v>574</v>
      </c>
      <c r="J4" s="196" t="s">
        <v>575</v>
      </c>
      <c r="K4" s="196" t="s">
        <v>578</v>
      </c>
    </row>
    <row r="5" spans="1:11" s="19" customFormat="1" ht="57" customHeight="1">
      <c r="A5" s="203"/>
      <c r="B5" s="196"/>
      <c r="C5" s="196"/>
      <c r="D5" s="196"/>
      <c r="E5" s="196"/>
      <c r="F5" s="196"/>
      <c r="G5" s="22" t="s">
        <v>587</v>
      </c>
      <c r="H5" s="22" t="s">
        <v>601</v>
      </c>
      <c r="I5" s="196"/>
      <c r="J5" s="196"/>
      <c r="K5" s="196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604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C1">
      <selection activeCell="N9" sqref="N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4"/>
      <c r="C1" s="205"/>
      <c r="D1" s="205"/>
      <c r="E1" s="205"/>
      <c r="F1" s="205"/>
      <c r="G1" s="205"/>
      <c r="H1" s="205"/>
      <c r="I1" s="205"/>
      <c r="J1" s="205"/>
      <c r="K1" s="206"/>
    </row>
    <row r="2" spans="1:11" s="4" customFormat="1" ht="23.25">
      <c r="A2" s="207" t="s">
        <v>606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s="4" customFormat="1" ht="14.25">
      <c r="A3" s="210" t="s">
        <v>607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s="4" customFormat="1" ht="25.5" customHeight="1">
      <c r="A4" s="213" t="s">
        <v>608</v>
      </c>
      <c r="B4" s="214"/>
      <c r="C4" s="215" t="s">
        <v>609</v>
      </c>
      <c r="D4" s="215"/>
      <c r="E4" s="215"/>
      <c r="F4" s="215"/>
      <c r="G4" s="215"/>
      <c r="H4" s="215"/>
      <c r="I4" s="215"/>
      <c r="J4" s="216" t="s">
        <v>610</v>
      </c>
      <c r="K4" s="217"/>
      <c r="L4" s="16"/>
    </row>
    <row r="5" spans="1:12" s="4" customFormat="1" ht="30" customHeight="1">
      <c r="A5" s="231" t="s">
        <v>611</v>
      </c>
      <c r="B5" s="231"/>
      <c r="C5" s="229" t="s">
        <v>612</v>
      </c>
      <c r="D5" s="218" t="s">
        <v>351</v>
      </c>
      <c r="E5" s="218"/>
      <c r="F5" s="218"/>
      <c r="G5" s="218"/>
      <c r="H5" s="219" t="s">
        <v>352</v>
      </c>
      <c r="I5" s="219"/>
      <c r="J5" s="219"/>
      <c r="K5" s="219"/>
      <c r="L5" s="16"/>
    </row>
    <row r="6" spans="1:12" s="4" customFormat="1" ht="30" customHeight="1">
      <c r="A6" s="232"/>
      <c r="B6" s="232"/>
      <c r="C6" s="230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6"/>
    </row>
    <row r="7" spans="1:11" s="4" customFormat="1" ht="30" customHeight="1">
      <c r="A7" s="232"/>
      <c r="B7" s="232"/>
      <c r="C7" s="8">
        <f>D7+H7</f>
        <v>4351862.4</v>
      </c>
      <c r="D7" s="9">
        <v>4333262.4</v>
      </c>
      <c r="E7" s="9">
        <v>4333262.4</v>
      </c>
      <c r="F7" s="10" t="s">
        <v>616</v>
      </c>
      <c r="G7" s="10" t="s">
        <v>616</v>
      </c>
      <c r="H7" s="9">
        <v>18600</v>
      </c>
      <c r="I7" s="9">
        <v>18600</v>
      </c>
      <c r="J7" s="10"/>
      <c r="K7" s="10" t="s">
        <v>616</v>
      </c>
    </row>
    <row r="8" spans="1:11" s="4" customFormat="1" ht="78" customHeight="1">
      <c r="A8" s="203" t="s">
        <v>617</v>
      </c>
      <c r="B8" s="11" t="s">
        <v>618</v>
      </c>
      <c r="C8" s="220" t="s">
        <v>619</v>
      </c>
      <c r="D8" s="220"/>
      <c r="E8" s="220"/>
      <c r="F8" s="220"/>
      <c r="G8" s="220"/>
      <c r="H8" s="220"/>
      <c r="I8" s="220"/>
      <c r="J8" s="220"/>
      <c r="K8" s="220"/>
    </row>
    <row r="9" spans="1:11" s="4" customFormat="1" ht="84" customHeight="1">
      <c r="A9" s="203"/>
      <c r="B9" s="221" t="s">
        <v>620</v>
      </c>
      <c r="C9" s="221"/>
      <c r="D9" s="221"/>
      <c r="E9" s="221"/>
      <c r="F9" s="221"/>
      <c r="G9" s="221"/>
      <c r="H9" s="221"/>
      <c r="I9" s="221"/>
      <c r="J9" s="221"/>
      <c r="K9" s="221"/>
    </row>
    <row r="10" spans="1:11" s="4" customFormat="1" ht="30" customHeight="1">
      <c r="A10" s="203"/>
      <c r="B10" s="12" t="s">
        <v>621</v>
      </c>
      <c r="C10" s="222" t="s">
        <v>622</v>
      </c>
      <c r="D10" s="223"/>
      <c r="E10" s="222" t="s">
        <v>623</v>
      </c>
      <c r="F10" s="224"/>
      <c r="G10" s="223"/>
      <c r="H10" s="12" t="s">
        <v>624</v>
      </c>
      <c r="I10" s="12" t="s">
        <v>625</v>
      </c>
      <c r="J10" s="12" t="s">
        <v>626</v>
      </c>
      <c r="K10" s="12" t="s">
        <v>627</v>
      </c>
    </row>
    <row r="11" spans="1:11" s="4" customFormat="1" ht="30" customHeight="1">
      <c r="A11" s="228"/>
      <c r="B11" s="13" t="s">
        <v>628</v>
      </c>
      <c r="C11" s="225" t="s">
        <v>629</v>
      </c>
      <c r="D11" s="226"/>
      <c r="E11" s="227" t="s">
        <v>630</v>
      </c>
      <c r="F11" s="227"/>
      <c r="G11" s="227"/>
      <c r="H11" s="14" t="s">
        <v>631</v>
      </c>
      <c r="I11" s="14" t="s">
        <v>632</v>
      </c>
      <c r="J11" s="17" t="s">
        <v>633</v>
      </c>
      <c r="K11" s="14" t="s">
        <v>634</v>
      </c>
    </row>
    <row r="12" spans="1:11" s="4" customFormat="1" ht="30" customHeight="1">
      <c r="A12" s="228"/>
      <c r="B12" s="13" t="s">
        <v>628</v>
      </c>
      <c r="C12" s="225" t="s">
        <v>629</v>
      </c>
      <c r="D12" s="226"/>
      <c r="E12" s="227" t="s">
        <v>635</v>
      </c>
      <c r="F12" s="227"/>
      <c r="G12" s="227"/>
      <c r="H12" s="14">
        <v>2</v>
      </c>
      <c r="I12" s="14" t="s">
        <v>632</v>
      </c>
      <c r="J12" s="17" t="s">
        <v>636</v>
      </c>
      <c r="K12" s="14" t="s">
        <v>637</v>
      </c>
    </row>
    <row r="13" spans="1:11" s="4" customFormat="1" ht="30" customHeight="1">
      <c r="A13" s="228"/>
      <c r="B13" s="13" t="s">
        <v>628</v>
      </c>
      <c r="C13" s="225" t="s">
        <v>638</v>
      </c>
      <c r="D13" s="226"/>
      <c r="E13" s="227" t="s">
        <v>639</v>
      </c>
      <c r="F13" s="227"/>
      <c r="G13" s="227"/>
      <c r="H13" s="14" t="s">
        <v>640</v>
      </c>
      <c r="I13" s="14" t="s">
        <v>632</v>
      </c>
      <c r="J13" s="17" t="s">
        <v>641</v>
      </c>
      <c r="K13" s="14">
        <v>20</v>
      </c>
    </row>
    <row r="14" spans="1:11" s="4" customFormat="1" ht="30" customHeight="1">
      <c r="A14" s="228"/>
      <c r="B14" s="13" t="s">
        <v>642</v>
      </c>
      <c r="C14" s="225" t="s">
        <v>643</v>
      </c>
      <c r="D14" s="226"/>
      <c r="E14" s="227" t="s">
        <v>644</v>
      </c>
      <c r="F14" s="227"/>
      <c r="G14" s="227"/>
      <c r="H14" s="14" t="s">
        <v>640</v>
      </c>
      <c r="I14" s="14" t="s">
        <v>632</v>
      </c>
      <c r="J14" s="17" t="s">
        <v>641</v>
      </c>
      <c r="K14" s="14">
        <v>15</v>
      </c>
    </row>
    <row r="15" spans="1:11" s="4" customFormat="1" ht="30" customHeight="1">
      <c r="A15" s="228"/>
      <c r="B15" s="13" t="s">
        <v>642</v>
      </c>
      <c r="C15" s="225" t="s">
        <v>645</v>
      </c>
      <c r="D15" s="226"/>
      <c r="E15" s="227" t="s">
        <v>646</v>
      </c>
      <c r="F15" s="227"/>
      <c r="G15" s="227"/>
      <c r="H15" s="14" t="s">
        <v>647</v>
      </c>
      <c r="I15" s="14" t="s">
        <v>648</v>
      </c>
      <c r="J15" s="17" t="s">
        <v>649</v>
      </c>
      <c r="K15" s="14">
        <v>11</v>
      </c>
    </row>
    <row r="16" spans="1:11" s="4" customFormat="1" ht="30" customHeight="1">
      <c r="A16" s="228"/>
      <c r="B16" s="13" t="s">
        <v>650</v>
      </c>
      <c r="C16" s="225" t="s">
        <v>651</v>
      </c>
      <c r="D16" s="226"/>
      <c r="E16" s="227" t="s">
        <v>652</v>
      </c>
      <c r="F16" s="227"/>
      <c r="G16" s="227"/>
      <c r="H16" s="14" t="s">
        <v>653</v>
      </c>
      <c r="I16" s="14" t="s">
        <v>648</v>
      </c>
      <c r="J16" s="17" t="s">
        <v>641</v>
      </c>
      <c r="K16" s="14" t="s">
        <v>654</v>
      </c>
    </row>
    <row r="17" spans="1:11" s="4" customFormat="1" ht="33" customHeight="1">
      <c r="A17" s="228"/>
      <c r="B17" s="13" t="s">
        <v>650</v>
      </c>
      <c r="C17" s="225" t="s">
        <v>651</v>
      </c>
      <c r="D17" s="226"/>
      <c r="E17" s="227" t="s">
        <v>655</v>
      </c>
      <c r="F17" s="227"/>
      <c r="G17" s="227"/>
      <c r="H17" s="14" t="s">
        <v>656</v>
      </c>
      <c r="I17" s="14" t="s">
        <v>657</v>
      </c>
      <c r="J17" s="17" t="s">
        <v>641</v>
      </c>
      <c r="K17" s="14" t="s">
        <v>658</v>
      </c>
    </row>
    <row r="18" spans="1:11" ht="21" customHeight="1">
      <c r="A18" s="228"/>
      <c r="B18" s="14"/>
      <c r="C18" s="225"/>
      <c r="D18" s="226"/>
      <c r="E18" s="227"/>
      <c r="F18" s="227"/>
      <c r="G18" s="227"/>
      <c r="H18" s="14"/>
      <c r="I18" s="14"/>
      <c r="J18" s="17"/>
      <c r="K18" s="18"/>
    </row>
    <row r="19" spans="1:11" ht="21" customHeight="1">
      <c r="A19" s="228"/>
      <c r="B19" s="14"/>
      <c r="C19" s="225"/>
      <c r="D19" s="226"/>
      <c r="E19" s="227"/>
      <c r="F19" s="227"/>
      <c r="G19" s="227"/>
      <c r="H19" s="14"/>
      <c r="I19" s="14"/>
      <c r="J19" s="17"/>
      <c r="K19" s="18"/>
    </row>
    <row r="20" spans="1:11" ht="12.75" customHeight="1">
      <c r="A20" s="11" t="s">
        <v>659</v>
      </c>
      <c r="B20" s="220" t="s">
        <v>616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2:6" ht="12.75" customHeight="1">
      <c r="B21" s="15"/>
      <c r="C21" s="15"/>
      <c r="D21" s="15"/>
      <c r="E21" s="15"/>
      <c r="F21" s="15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0" sqref="E10:H16"/>
    </sheetView>
  </sheetViews>
  <sheetFormatPr defaultColWidth="9.00390625" defaultRowHeight="14.25"/>
  <sheetData>
    <row r="1" spans="1:8" ht="18.75">
      <c r="A1" s="233" t="s">
        <v>660</v>
      </c>
      <c r="B1" s="233"/>
      <c r="C1" s="233"/>
      <c r="D1" s="233"/>
      <c r="E1" s="233"/>
      <c r="F1" s="233"/>
      <c r="G1" s="233"/>
      <c r="H1" s="233"/>
    </row>
    <row r="2" spans="1:8" ht="14.25">
      <c r="A2" s="1"/>
      <c r="B2" s="1"/>
      <c r="C2" s="1"/>
      <c r="D2" s="1"/>
      <c r="E2" s="1"/>
      <c r="F2" s="1"/>
      <c r="G2" s="234" t="s">
        <v>313</v>
      </c>
      <c r="H2" s="234"/>
    </row>
    <row r="3" spans="1:8" ht="36" customHeight="1">
      <c r="A3" s="2" t="s">
        <v>661</v>
      </c>
      <c r="B3" s="235" t="s">
        <v>662</v>
      </c>
      <c r="C3" s="235"/>
      <c r="D3" s="235"/>
      <c r="E3" s="235"/>
      <c r="F3" s="235"/>
      <c r="G3" s="235"/>
      <c r="H3" s="235"/>
    </row>
    <row r="4" spans="1:8" ht="36.75" customHeight="1">
      <c r="A4" s="2" t="s">
        <v>663</v>
      </c>
      <c r="B4" s="236" t="s">
        <v>664</v>
      </c>
      <c r="C4" s="236"/>
      <c r="D4" s="236" t="s">
        <v>665</v>
      </c>
      <c r="E4" s="236"/>
      <c r="F4" s="236" t="s">
        <v>609</v>
      </c>
      <c r="G4" s="236"/>
      <c r="H4" s="236"/>
    </row>
    <row r="5" spans="1:8" ht="42" customHeight="1">
      <c r="A5" s="2" t="s">
        <v>666</v>
      </c>
      <c r="B5" s="236">
        <v>1.86</v>
      </c>
      <c r="C5" s="236"/>
      <c r="D5" s="236" t="s">
        <v>667</v>
      </c>
      <c r="E5" s="236"/>
      <c r="F5" s="236" t="s">
        <v>668</v>
      </c>
      <c r="G5" s="236"/>
      <c r="H5" s="236"/>
    </row>
    <row r="6" spans="1:8" ht="42" customHeight="1">
      <c r="A6" s="2" t="s">
        <v>669</v>
      </c>
      <c r="B6" s="236" t="s">
        <v>670</v>
      </c>
      <c r="C6" s="236"/>
      <c r="D6" s="236" t="s">
        <v>671</v>
      </c>
      <c r="E6" s="236"/>
      <c r="F6" s="236" t="s">
        <v>672</v>
      </c>
      <c r="G6" s="236"/>
      <c r="H6" s="236"/>
    </row>
    <row r="7" spans="1:8" ht="50.25" customHeight="1">
      <c r="A7" s="2" t="s">
        <v>673</v>
      </c>
      <c r="B7" s="235" t="s">
        <v>674</v>
      </c>
      <c r="C7" s="235"/>
      <c r="D7" s="235"/>
      <c r="E7" s="235"/>
      <c r="F7" s="235"/>
      <c r="G7" s="235"/>
      <c r="H7" s="235"/>
    </row>
    <row r="8" spans="1:8" ht="64.5" customHeight="1">
      <c r="A8" s="2" t="s">
        <v>675</v>
      </c>
      <c r="B8" s="235" t="s">
        <v>676</v>
      </c>
      <c r="C8" s="235"/>
      <c r="D8" s="235"/>
      <c r="E8" s="235"/>
      <c r="F8" s="235"/>
      <c r="G8" s="235"/>
      <c r="H8" s="235"/>
    </row>
    <row r="9" spans="1:8" ht="36" customHeight="1">
      <c r="A9" s="236" t="s">
        <v>677</v>
      </c>
      <c r="B9" s="2" t="s">
        <v>621</v>
      </c>
      <c r="C9" s="2" t="s">
        <v>622</v>
      </c>
      <c r="D9" s="2" t="s">
        <v>678</v>
      </c>
      <c r="E9" s="2" t="s">
        <v>679</v>
      </c>
      <c r="F9" s="2" t="s">
        <v>680</v>
      </c>
      <c r="G9" s="2" t="s">
        <v>681</v>
      </c>
      <c r="H9" s="2" t="s">
        <v>627</v>
      </c>
    </row>
    <row r="10" spans="1:8" ht="36" customHeight="1">
      <c r="A10" s="236"/>
      <c r="B10" s="2" t="s">
        <v>628</v>
      </c>
      <c r="C10" s="2" t="s">
        <v>629</v>
      </c>
      <c r="D10" s="3" t="s">
        <v>630</v>
      </c>
      <c r="E10" s="2" t="s">
        <v>631</v>
      </c>
      <c r="F10" s="2" t="s">
        <v>632</v>
      </c>
      <c r="G10" s="2" t="s">
        <v>633</v>
      </c>
      <c r="H10" s="2" t="s">
        <v>634</v>
      </c>
    </row>
    <row r="11" spans="1:8" ht="36" customHeight="1">
      <c r="A11" s="236"/>
      <c r="B11" s="2" t="s">
        <v>628</v>
      </c>
      <c r="C11" s="2" t="s">
        <v>629</v>
      </c>
      <c r="D11" s="3" t="s">
        <v>635</v>
      </c>
      <c r="E11" s="2">
        <v>2</v>
      </c>
      <c r="F11" s="2" t="s">
        <v>632</v>
      </c>
      <c r="G11" s="2" t="s">
        <v>636</v>
      </c>
      <c r="H11" s="2" t="s">
        <v>637</v>
      </c>
    </row>
    <row r="12" spans="1:8" ht="36" customHeight="1">
      <c r="A12" s="236"/>
      <c r="B12" s="2" t="s">
        <v>628</v>
      </c>
      <c r="C12" s="2" t="s">
        <v>638</v>
      </c>
      <c r="D12" s="3" t="s">
        <v>639</v>
      </c>
      <c r="E12" s="2" t="s">
        <v>640</v>
      </c>
      <c r="F12" s="2" t="s">
        <v>632</v>
      </c>
      <c r="G12" s="2" t="s">
        <v>641</v>
      </c>
      <c r="H12" s="2">
        <v>20</v>
      </c>
    </row>
    <row r="13" spans="1:8" ht="36" customHeight="1">
      <c r="A13" s="236"/>
      <c r="B13" s="2" t="s">
        <v>642</v>
      </c>
      <c r="C13" s="2" t="s">
        <v>643</v>
      </c>
      <c r="D13" s="3" t="s">
        <v>644</v>
      </c>
      <c r="E13" s="2" t="s">
        <v>640</v>
      </c>
      <c r="F13" s="2" t="s">
        <v>632</v>
      </c>
      <c r="G13" s="2" t="s">
        <v>641</v>
      </c>
      <c r="H13" s="2">
        <v>15</v>
      </c>
    </row>
    <row r="14" spans="1:8" ht="36" customHeight="1">
      <c r="A14" s="236"/>
      <c r="B14" s="2" t="s">
        <v>642</v>
      </c>
      <c r="C14" s="2" t="s">
        <v>645</v>
      </c>
      <c r="D14" s="3" t="s">
        <v>646</v>
      </c>
      <c r="E14" s="2" t="s">
        <v>647</v>
      </c>
      <c r="F14" s="2" t="s">
        <v>648</v>
      </c>
      <c r="G14" s="2" t="s">
        <v>649</v>
      </c>
      <c r="H14" s="2">
        <v>11</v>
      </c>
    </row>
    <row r="15" spans="1:8" ht="36" customHeight="1">
      <c r="A15" s="236"/>
      <c r="B15" s="2" t="s">
        <v>650</v>
      </c>
      <c r="C15" s="2" t="s">
        <v>651</v>
      </c>
      <c r="D15" s="3" t="s">
        <v>652</v>
      </c>
      <c r="E15" s="2" t="s">
        <v>653</v>
      </c>
      <c r="F15" s="2" t="s">
        <v>648</v>
      </c>
      <c r="G15" s="2" t="s">
        <v>641</v>
      </c>
      <c r="H15" s="2" t="s">
        <v>654</v>
      </c>
    </row>
    <row r="16" spans="1:8" ht="36" customHeight="1">
      <c r="A16" s="236"/>
      <c r="B16" s="2" t="s">
        <v>650</v>
      </c>
      <c r="C16" s="2" t="s">
        <v>651</v>
      </c>
      <c r="D16" s="3" t="s">
        <v>655</v>
      </c>
      <c r="E16" s="2" t="s">
        <v>656</v>
      </c>
      <c r="F16" s="2" t="s">
        <v>657</v>
      </c>
      <c r="G16" s="2" t="s">
        <v>641</v>
      </c>
      <c r="H16" s="2" t="s">
        <v>658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1" width="22.875" style="141" customWidth="1"/>
    <col min="2" max="2" width="18.625" style="142" customWidth="1"/>
    <col min="3" max="3" width="20.25390625" style="143" customWidth="1"/>
    <col min="4" max="6" width="19.00390625" style="142" customWidth="1"/>
    <col min="7" max="7" width="19.00390625" style="141" customWidth="1"/>
    <col min="8" max="16384" width="6.875" style="144" customWidth="1"/>
  </cols>
  <sheetData>
    <row r="1" spans="1:7" s="140" customFormat="1" ht="19.5" customHeight="1">
      <c r="A1" s="20" t="s">
        <v>311</v>
      </c>
      <c r="B1" s="145"/>
      <c r="C1" s="146"/>
      <c r="D1" s="145"/>
      <c r="E1" s="145"/>
      <c r="F1" s="145"/>
      <c r="G1" s="147"/>
    </row>
    <row r="2" spans="1:7" s="140" customFormat="1" ht="38.25" customHeight="1">
      <c r="A2" s="187" t="s">
        <v>312</v>
      </c>
      <c r="B2" s="187"/>
      <c r="C2" s="187"/>
      <c r="D2" s="187"/>
      <c r="E2" s="187"/>
      <c r="F2" s="187"/>
      <c r="G2" s="187"/>
    </row>
    <row r="3" spans="1:7" s="140" customFormat="1" ht="19.5" customHeight="1">
      <c r="A3" s="148"/>
      <c r="B3" s="145"/>
      <c r="C3" s="146"/>
      <c r="D3" s="145"/>
      <c r="E3" s="145"/>
      <c r="F3" s="145"/>
      <c r="G3" s="147"/>
    </row>
    <row r="4" spans="1:7" s="140" customFormat="1" ht="19.5" customHeight="1">
      <c r="A4" s="149"/>
      <c r="B4" s="150"/>
      <c r="C4" s="151"/>
      <c r="D4" s="150"/>
      <c r="E4" s="150"/>
      <c r="F4" s="150"/>
      <c r="G4" s="152" t="s">
        <v>313</v>
      </c>
    </row>
    <row r="5" spans="1:7" s="140" customFormat="1" ht="19.5" customHeight="1">
      <c r="A5" s="188" t="s">
        <v>314</v>
      </c>
      <c r="B5" s="188"/>
      <c r="C5" s="188" t="s">
        <v>315</v>
      </c>
      <c r="D5" s="188"/>
      <c r="E5" s="188"/>
      <c r="F5" s="188"/>
      <c r="G5" s="188"/>
    </row>
    <row r="6" spans="1:7" s="140" customFormat="1" ht="45" customHeight="1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pans="1:7" s="140" customFormat="1" ht="19.5" customHeight="1">
      <c r="A7" s="154" t="s">
        <v>322</v>
      </c>
      <c r="B7" s="155">
        <v>435.18624</v>
      </c>
      <c r="C7" s="156" t="s">
        <v>323</v>
      </c>
      <c r="D7" s="157">
        <f>D10+D11+D12+D17</f>
        <v>435.18624000000005</v>
      </c>
      <c r="E7" s="157">
        <f>E10+E11+E12+E17</f>
        <v>435.18624000000005</v>
      </c>
      <c r="F7" s="157"/>
      <c r="G7" s="158"/>
    </row>
    <row r="8" spans="1:7" s="140" customFormat="1" ht="19.5" customHeight="1">
      <c r="A8" s="159" t="s">
        <v>324</v>
      </c>
      <c r="B8" s="155">
        <v>435.18624</v>
      </c>
      <c r="C8" s="160" t="s">
        <v>325</v>
      </c>
      <c r="D8" s="157">
        <f aca="true" t="shared" si="0" ref="D8:D22">E8+F8</f>
        <v>0</v>
      </c>
      <c r="E8" s="52"/>
      <c r="F8" s="52"/>
      <c r="G8" s="46"/>
    </row>
    <row r="9" spans="1:7" s="140" customFormat="1" ht="19.5" customHeight="1">
      <c r="A9" s="159" t="s">
        <v>326</v>
      </c>
      <c r="B9" s="161"/>
      <c r="C9" s="160" t="s">
        <v>327</v>
      </c>
      <c r="D9" s="157"/>
      <c r="E9" s="52"/>
      <c r="F9" s="52"/>
      <c r="G9" s="46"/>
    </row>
    <row r="10" spans="1:7" s="140" customFormat="1" ht="19.5" customHeight="1">
      <c r="A10" s="162" t="s">
        <v>328</v>
      </c>
      <c r="B10" s="163"/>
      <c r="C10" s="164" t="s">
        <v>329</v>
      </c>
      <c r="D10" s="157">
        <v>288.244008</v>
      </c>
      <c r="E10" s="52">
        <v>288.244008</v>
      </c>
      <c r="F10" s="52"/>
      <c r="G10" s="46"/>
    </row>
    <row r="11" spans="1:7" s="140" customFormat="1" ht="19.5" customHeight="1">
      <c r="A11" s="165" t="s">
        <v>330</v>
      </c>
      <c r="B11" s="8"/>
      <c r="C11" s="166" t="s">
        <v>331</v>
      </c>
      <c r="D11" s="157">
        <v>100.420472</v>
      </c>
      <c r="E11" s="157">
        <v>100.420472</v>
      </c>
      <c r="F11" s="52"/>
      <c r="G11" s="46"/>
    </row>
    <row r="12" spans="1:7" s="140" customFormat="1" ht="19.5" customHeight="1">
      <c r="A12" s="162" t="s">
        <v>324</v>
      </c>
      <c r="B12" s="167"/>
      <c r="C12" s="164" t="s">
        <v>332</v>
      </c>
      <c r="D12" s="157">
        <v>26.491504</v>
      </c>
      <c r="E12" s="157">
        <v>26.491504</v>
      </c>
      <c r="F12" s="52"/>
      <c r="G12" s="46"/>
    </row>
    <row r="13" spans="1:7" s="140" customFormat="1" ht="19.5" customHeight="1">
      <c r="A13" s="162" t="s">
        <v>326</v>
      </c>
      <c r="B13" s="161"/>
      <c r="C13" s="164" t="s">
        <v>333</v>
      </c>
      <c r="D13" s="157">
        <f t="shared" si="0"/>
        <v>0</v>
      </c>
      <c r="E13" s="52"/>
      <c r="F13" s="52"/>
      <c r="G13" s="46"/>
    </row>
    <row r="14" spans="1:13" s="140" customFormat="1" ht="19.5" customHeight="1">
      <c r="A14" s="159" t="s">
        <v>328</v>
      </c>
      <c r="B14" s="163"/>
      <c r="C14" s="164" t="s">
        <v>334</v>
      </c>
      <c r="D14" s="157">
        <f t="shared" si="0"/>
        <v>0</v>
      </c>
      <c r="E14" s="52"/>
      <c r="F14" s="52"/>
      <c r="G14" s="46"/>
      <c r="M14" s="179"/>
    </row>
    <row r="15" spans="1:13" s="140" customFormat="1" ht="19.5" customHeight="1">
      <c r="A15" s="159"/>
      <c r="B15" s="163"/>
      <c r="C15" s="164" t="s">
        <v>335</v>
      </c>
      <c r="D15" s="157">
        <f t="shared" si="0"/>
        <v>0</v>
      </c>
      <c r="E15" s="52"/>
      <c r="F15" s="52"/>
      <c r="G15" s="46"/>
      <c r="M15" s="179"/>
    </row>
    <row r="16" spans="1:13" s="140" customFormat="1" ht="29.25" customHeight="1">
      <c r="A16" s="159"/>
      <c r="B16" s="163"/>
      <c r="C16" s="164" t="s">
        <v>336</v>
      </c>
      <c r="D16" s="157">
        <f t="shared" si="0"/>
        <v>0</v>
      </c>
      <c r="E16" s="52"/>
      <c r="F16" s="52"/>
      <c r="G16" s="46"/>
      <c r="M16" s="179"/>
    </row>
    <row r="17" spans="1:13" s="140" customFormat="1" ht="19.5" customHeight="1">
      <c r="A17" s="159"/>
      <c r="B17" s="163"/>
      <c r="C17" s="164" t="s">
        <v>337</v>
      </c>
      <c r="D17" s="157">
        <v>20.030256</v>
      </c>
      <c r="E17" s="157">
        <v>20.030256</v>
      </c>
      <c r="F17" s="52"/>
      <c r="G17" s="46"/>
      <c r="M17" s="179"/>
    </row>
    <row r="18" spans="1:13" s="140" customFormat="1" ht="19.5" customHeight="1">
      <c r="A18" s="159"/>
      <c r="B18" s="163"/>
      <c r="C18" s="164" t="s">
        <v>338</v>
      </c>
      <c r="D18" s="157">
        <f t="shared" si="0"/>
        <v>0</v>
      </c>
      <c r="E18" s="52"/>
      <c r="F18" s="52"/>
      <c r="G18" s="46"/>
      <c r="M18" s="179"/>
    </row>
    <row r="19" spans="1:13" s="140" customFormat="1" ht="19.5" customHeight="1">
      <c r="A19" s="159"/>
      <c r="B19" s="163"/>
      <c r="C19" s="164" t="s">
        <v>339</v>
      </c>
      <c r="D19" s="157">
        <f t="shared" si="0"/>
        <v>0</v>
      </c>
      <c r="E19" s="52"/>
      <c r="F19" s="52"/>
      <c r="G19" s="46"/>
      <c r="M19" s="179"/>
    </row>
    <row r="20" spans="1:13" s="140" customFormat="1" ht="19.5" customHeight="1">
      <c r="A20" s="159"/>
      <c r="B20" s="163"/>
      <c r="C20" s="164" t="s">
        <v>340</v>
      </c>
      <c r="D20" s="157"/>
      <c r="E20" s="52"/>
      <c r="F20" s="52"/>
      <c r="G20" s="46"/>
      <c r="M20" s="179"/>
    </row>
    <row r="21" spans="1:13" s="140" customFormat="1" ht="19.5" customHeight="1">
      <c r="A21" s="159"/>
      <c r="B21" s="163"/>
      <c r="C21" s="164"/>
      <c r="D21" s="157">
        <f t="shared" si="0"/>
        <v>0</v>
      </c>
      <c r="E21" s="52"/>
      <c r="F21" s="52"/>
      <c r="G21" s="46"/>
      <c r="M21" s="179"/>
    </row>
    <row r="22" spans="1:7" s="140" customFormat="1" ht="19.5" customHeight="1">
      <c r="A22" s="165"/>
      <c r="B22" s="168"/>
      <c r="C22" s="166"/>
      <c r="D22" s="157">
        <f t="shared" si="0"/>
        <v>0</v>
      </c>
      <c r="E22" s="155"/>
      <c r="F22" s="155"/>
      <c r="G22" s="169"/>
    </row>
    <row r="23" spans="1:7" s="140" customFormat="1" ht="19.5" customHeight="1">
      <c r="A23" s="165"/>
      <c r="B23" s="168"/>
      <c r="C23" s="170" t="s">
        <v>341</v>
      </c>
      <c r="D23" s="171"/>
      <c r="E23" s="168"/>
      <c r="F23" s="168">
        <f>B9+B13-F7</f>
        <v>0</v>
      </c>
      <c r="G23" s="172">
        <f>B10+B14-G7</f>
        <v>0</v>
      </c>
    </row>
    <row r="24" spans="1:7" s="140" customFormat="1" ht="19.5" customHeight="1">
      <c r="A24" s="165"/>
      <c r="B24" s="168"/>
      <c r="C24" s="170"/>
      <c r="D24" s="168"/>
      <c r="E24" s="168"/>
      <c r="F24" s="168"/>
      <c r="G24" s="173"/>
    </row>
    <row r="25" spans="1:7" s="140" customFormat="1" ht="19.5" customHeight="1">
      <c r="A25" s="165" t="s">
        <v>342</v>
      </c>
      <c r="B25" s="174">
        <f>B7+B11</f>
        <v>435.18624</v>
      </c>
      <c r="C25" s="175" t="s">
        <v>343</v>
      </c>
      <c r="D25" s="168">
        <f>SUM(D7+D23)</f>
        <v>435.18624000000005</v>
      </c>
      <c r="E25" s="168">
        <f>SUM(E7+E23)</f>
        <v>435.18624000000005</v>
      </c>
      <c r="F25" s="168">
        <f>SUM(F7+F23)</f>
        <v>0</v>
      </c>
      <c r="G25" s="172">
        <f>SUM(G7+G23)</f>
        <v>0</v>
      </c>
    </row>
    <row r="26" spans="1:6" ht="19.5" customHeight="1">
      <c r="A26" s="176"/>
      <c r="B26" s="177"/>
      <c r="C26" s="178"/>
      <c r="D26" s="177"/>
      <c r="E26" s="177"/>
      <c r="F26" s="17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36">
      <selection activeCell="C43" sqref="C43:D53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5" t="s">
        <v>345</v>
      </c>
      <c r="B2" s="105"/>
      <c r="C2" s="105"/>
      <c r="D2" s="105"/>
      <c r="E2" s="105"/>
    </row>
    <row r="3" spans="1:5" ht="19.5" customHeight="1">
      <c r="A3" s="114"/>
      <c r="B3" s="105"/>
      <c r="C3" s="105"/>
      <c r="D3" s="105"/>
      <c r="E3" s="105"/>
    </row>
    <row r="4" spans="1:5" ht="19.5" customHeight="1">
      <c r="A4" s="35"/>
      <c r="B4" s="34"/>
      <c r="C4" s="34"/>
      <c r="D4" s="34"/>
      <c r="E4" s="139" t="s">
        <v>313</v>
      </c>
    </row>
    <row r="5" spans="1:5" ht="19.5" customHeight="1">
      <c r="A5" s="189" t="s">
        <v>346</v>
      </c>
      <c r="B5" s="189"/>
      <c r="C5" s="189" t="s">
        <v>347</v>
      </c>
      <c r="D5" s="189"/>
      <c r="E5" s="189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435.18624000000005</v>
      </c>
      <c r="D7" s="40">
        <f>D11+D31+D43+D51</f>
        <v>433.32624000000004</v>
      </c>
      <c r="E7" s="40">
        <v>1.86</v>
      </c>
    </row>
    <row r="8" spans="1:5" s="26" customFormat="1" ht="19.5" customHeight="1">
      <c r="A8" s="42" t="s">
        <v>353</v>
      </c>
      <c r="B8" s="43" t="s">
        <v>327</v>
      </c>
      <c r="C8" s="40"/>
      <c r="D8" s="40"/>
      <c r="E8" s="40"/>
    </row>
    <row r="9" spans="1:5" ht="19.5" customHeight="1">
      <c r="A9" s="44" t="s">
        <v>354</v>
      </c>
      <c r="B9" s="45" t="s">
        <v>355</v>
      </c>
      <c r="C9" s="46"/>
      <c r="D9" s="46"/>
      <c r="E9" s="46"/>
    </row>
    <row r="10" spans="1:5" ht="19.5" customHeight="1">
      <c r="A10" s="44" t="s">
        <v>356</v>
      </c>
      <c r="B10" s="45" t="s">
        <v>357</v>
      </c>
      <c r="C10" s="46"/>
      <c r="D10" s="46"/>
      <c r="E10" s="46"/>
    </row>
    <row r="11" spans="1:5" s="26" customFormat="1" ht="19.5" customHeight="1">
      <c r="A11" s="42" t="s">
        <v>358</v>
      </c>
      <c r="B11" s="43" t="s">
        <v>329</v>
      </c>
      <c r="C11" s="40">
        <f>D11+E11</f>
        <v>288.244008</v>
      </c>
      <c r="D11" s="40">
        <f>D12+D13+D14+D15+D16+D17+D18+D19+D20+D21+D22+D23</f>
        <v>286.384008</v>
      </c>
      <c r="E11" s="40">
        <v>1.86</v>
      </c>
    </row>
    <row r="12" spans="1:5" ht="19.5" customHeight="1">
      <c r="A12" s="45" t="s">
        <v>359</v>
      </c>
      <c r="B12" s="45" t="s">
        <v>360</v>
      </c>
      <c r="C12" s="46"/>
      <c r="D12" s="46"/>
      <c r="E12" s="46"/>
    </row>
    <row r="13" spans="1:5" ht="19.5" customHeight="1">
      <c r="A13" s="45" t="s">
        <v>361</v>
      </c>
      <c r="B13" s="45" t="s">
        <v>362</v>
      </c>
      <c r="C13" s="46"/>
      <c r="D13" s="46"/>
      <c r="E13" s="46"/>
    </row>
    <row r="14" spans="1:5" ht="19.5" customHeight="1">
      <c r="A14" s="45" t="s">
        <v>363</v>
      </c>
      <c r="B14" s="45" t="s">
        <v>364</v>
      </c>
      <c r="C14" s="46"/>
      <c r="D14" s="46"/>
      <c r="E14" s="46"/>
    </row>
    <row r="15" spans="1:5" ht="19.5" customHeight="1">
      <c r="A15" s="45" t="s">
        <v>365</v>
      </c>
      <c r="B15" s="45" t="s">
        <v>366</v>
      </c>
      <c r="C15" s="46"/>
      <c r="D15" s="46"/>
      <c r="E15" s="46"/>
    </row>
    <row r="16" spans="1:5" ht="19.5" customHeight="1">
      <c r="A16" s="45" t="s">
        <v>367</v>
      </c>
      <c r="B16" s="45" t="s">
        <v>368</v>
      </c>
      <c r="C16" s="46"/>
      <c r="D16" s="46"/>
      <c r="E16" s="46"/>
    </row>
    <row r="17" spans="1:5" ht="19.5" customHeight="1">
      <c r="A17" s="45" t="s">
        <v>369</v>
      </c>
      <c r="B17" s="45" t="s">
        <v>370</v>
      </c>
      <c r="C17" s="46"/>
      <c r="D17" s="46"/>
      <c r="E17" s="46"/>
    </row>
    <row r="18" spans="1:5" ht="19.5" customHeight="1">
      <c r="A18" s="45" t="s">
        <v>371</v>
      </c>
      <c r="B18" s="45" t="s">
        <v>372</v>
      </c>
      <c r="C18" s="46"/>
      <c r="D18" s="46">
        <v>286.384008</v>
      </c>
      <c r="E18" s="46">
        <v>1.86</v>
      </c>
    </row>
    <row r="19" spans="1:5" ht="19.5" customHeight="1">
      <c r="A19" s="45" t="s">
        <v>373</v>
      </c>
      <c r="B19" s="45" t="s">
        <v>374</v>
      </c>
      <c r="C19" s="46"/>
      <c r="D19" s="46"/>
      <c r="E19" s="46"/>
    </row>
    <row r="20" spans="1:5" ht="19.5" customHeight="1">
      <c r="A20" s="45" t="s">
        <v>375</v>
      </c>
      <c r="B20" s="45" t="s">
        <v>376</v>
      </c>
      <c r="C20" s="46"/>
      <c r="D20" s="46"/>
      <c r="E20" s="46"/>
    </row>
    <row r="21" spans="1:5" ht="19.5" customHeight="1">
      <c r="A21" s="45" t="s">
        <v>377</v>
      </c>
      <c r="B21" s="45" t="s">
        <v>378</v>
      </c>
      <c r="C21" s="46"/>
      <c r="D21" s="46"/>
      <c r="E21" s="46"/>
    </row>
    <row r="22" spans="1:5" ht="19.5" customHeight="1">
      <c r="A22" s="45" t="s">
        <v>379</v>
      </c>
      <c r="B22" s="45" t="s">
        <v>380</v>
      </c>
      <c r="C22" s="46"/>
      <c r="D22" s="46"/>
      <c r="E22" s="46"/>
    </row>
    <row r="23" spans="1:5" ht="19.5" customHeight="1">
      <c r="A23" s="44" t="s">
        <v>381</v>
      </c>
      <c r="B23" s="45" t="s">
        <v>382</v>
      </c>
      <c r="C23" s="46"/>
      <c r="D23" s="46"/>
      <c r="E23" s="46"/>
    </row>
    <row r="24" spans="1:5" ht="19.5" customHeight="1">
      <c r="A24" s="45" t="s">
        <v>383</v>
      </c>
      <c r="B24" s="45" t="s">
        <v>384</v>
      </c>
      <c r="C24" s="46"/>
      <c r="D24" s="46"/>
      <c r="E24" s="46"/>
    </row>
    <row r="25" spans="1:5" ht="19.5" customHeight="1">
      <c r="A25" s="45" t="s">
        <v>385</v>
      </c>
      <c r="B25" s="45" t="s">
        <v>386</v>
      </c>
      <c r="C25" s="46"/>
      <c r="D25" s="46"/>
      <c r="E25" s="46"/>
    </row>
    <row r="26" spans="1:5" ht="19.5" customHeight="1">
      <c r="A26" s="44" t="s">
        <v>387</v>
      </c>
      <c r="B26" s="45" t="s">
        <v>388</v>
      </c>
      <c r="C26" s="46"/>
      <c r="D26" s="46"/>
      <c r="E26" s="46"/>
    </row>
    <row r="27" spans="1:5" ht="19.5" customHeight="1">
      <c r="A27" s="45" t="s">
        <v>389</v>
      </c>
      <c r="B27" s="45" t="s">
        <v>390</v>
      </c>
      <c r="C27" s="46"/>
      <c r="D27" s="46"/>
      <c r="E27" s="46"/>
    </row>
    <row r="28" spans="1:5" ht="19.5" customHeight="1">
      <c r="A28" s="45" t="s">
        <v>391</v>
      </c>
      <c r="B28" s="45" t="s">
        <v>392</v>
      </c>
      <c r="C28" s="46"/>
      <c r="D28" s="46"/>
      <c r="E28" s="46"/>
    </row>
    <row r="29" spans="1:5" ht="19.5" customHeight="1">
      <c r="A29" s="45" t="s">
        <v>393</v>
      </c>
      <c r="B29" s="45" t="s">
        <v>394</v>
      </c>
      <c r="C29" s="46"/>
      <c r="D29" s="46"/>
      <c r="E29" s="46"/>
    </row>
    <row r="30" spans="1:5" ht="19.5" customHeight="1">
      <c r="A30" s="45" t="s">
        <v>395</v>
      </c>
      <c r="B30" s="45" t="s">
        <v>396</v>
      </c>
      <c r="C30" s="46"/>
      <c r="D30" s="46"/>
      <c r="E30" s="46"/>
    </row>
    <row r="31" spans="1:5" s="26" customFormat="1" ht="19.5" customHeight="1">
      <c r="A31" s="43" t="s">
        <v>397</v>
      </c>
      <c r="B31" s="43" t="s">
        <v>331</v>
      </c>
      <c r="C31" s="40">
        <f>D31+E31</f>
        <v>100.42047199999999</v>
      </c>
      <c r="D31" s="40">
        <f>D32+D37+D39+D41</f>
        <v>100.42047199999999</v>
      </c>
      <c r="E31" s="40"/>
    </row>
    <row r="32" spans="1:5" ht="19.5" customHeight="1">
      <c r="A32" s="45" t="s">
        <v>398</v>
      </c>
      <c r="B32" s="45" t="s">
        <v>399</v>
      </c>
      <c r="C32" s="46">
        <f>D32+E32</f>
        <v>100.42047199999999</v>
      </c>
      <c r="D32" s="46">
        <f>D33+D34+D35+D36</f>
        <v>100.42047199999999</v>
      </c>
      <c r="E32" s="46"/>
    </row>
    <row r="33" spans="1:5" ht="19.5" customHeight="1">
      <c r="A33" s="44" t="s">
        <v>400</v>
      </c>
      <c r="B33" s="45" t="s">
        <v>401</v>
      </c>
      <c r="C33" s="46"/>
      <c r="D33" s="46"/>
      <c r="E33" s="46"/>
    </row>
    <row r="34" spans="1:5" ht="19.5" customHeight="1">
      <c r="A34" s="44" t="s">
        <v>402</v>
      </c>
      <c r="B34" s="45" t="s">
        <v>403</v>
      </c>
      <c r="C34" s="46">
        <f>D34+E34</f>
        <v>26.707008</v>
      </c>
      <c r="D34" s="46">
        <v>26.707008</v>
      </c>
      <c r="E34" s="46"/>
    </row>
    <row r="35" spans="1:5" ht="19.5" customHeight="1">
      <c r="A35" s="44" t="s">
        <v>404</v>
      </c>
      <c r="B35" s="45" t="s">
        <v>405</v>
      </c>
      <c r="C35" s="46">
        <f>D35+E35</f>
        <v>13.353504</v>
      </c>
      <c r="D35" s="46">
        <v>13.353504</v>
      </c>
      <c r="E35" s="46"/>
    </row>
    <row r="36" spans="1:5" ht="19.5" customHeight="1">
      <c r="A36" s="45" t="s">
        <v>406</v>
      </c>
      <c r="B36" s="45" t="s">
        <v>407</v>
      </c>
      <c r="C36" s="46">
        <f>D36+E36</f>
        <v>60.35996</v>
      </c>
      <c r="D36" s="46">
        <v>60.35996</v>
      </c>
      <c r="E36" s="46"/>
    </row>
    <row r="37" spans="1:5" ht="19.5" customHeight="1">
      <c r="A37" s="45" t="s">
        <v>408</v>
      </c>
      <c r="B37" s="45" t="s">
        <v>409</v>
      </c>
      <c r="C37" s="46">
        <f>D37+E37</f>
        <v>0</v>
      </c>
      <c r="D37" s="46">
        <f>D38</f>
        <v>0</v>
      </c>
      <c r="E37" s="46"/>
    </row>
    <row r="38" spans="1:5" ht="19.5" customHeight="1">
      <c r="A38" s="44" t="s">
        <v>410</v>
      </c>
      <c r="B38" s="45" t="s">
        <v>411</v>
      </c>
      <c r="C38" s="46">
        <f>D38+E38</f>
        <v>0</v>
      </c>
      <c r="D38" s="46">
        <v>0</v>
      </c>
      <c r="E38" s="46"/>
    </row>
    <row r="39" spans="1:5" ht="19.5" customHeight="1">
      <c r="A39" s="44" t="s">
        <v>412</v>
      </c>
      <c r="B39" s="45" t="s">
        <v>413</v>
      </c>
      <c r="C39" s="46"/>
      <c r="D39" s="46"/>
      <c r="E39" s="46"/>
    </row>
    <row r="40" spans="1:5" ht="19.5" customHeight="1">
      <c r="A40" s="44" t="s">
        <v>414</v>
      </c>
      <c r="B40" s="45" t="s">
        <v>415</v>
      </c>
      <c r="C40" s="46"/>
      <c r="D40" s="46"/>
      <c r="E40" s="46"/>
    </row>
    <row r="41" spans="1:5" ht="19.5" customHeight="1">
      <c r="A41" s="44" t="s">
        <v>416</v>
      </c>
      <c r="B41" s="45" t="s">
        <v>417</v>
      </c>
      <c r="C41" s="46"/>
      <c r="D41" s="46"/>
      <c r="E41" s="46"/>
    </row>
    <row r="42" spans="1:5" ht="19.5" customHeight="1">
      <c r="A42" s="44" t="s">
        <v>418</v>
      </c>
      <c r="B42" s="45" t="s">
        <v>419</v>
      </c>
      <c r="C42" s="46"/>
      <c r="D42" s="46"/>
      <c r="E42" s="46"/>
    </row>
    <row r="43" spans="1:5" s="26" customFormat="1" ht="19.5" customHeight="1">
      <c r="A43" s="43" t="s">
        <v>420</v>
      </c>
      <c r="B43" s="43" t="s">
        <v>332</v>
      </c>
      <c r="C43" s="40">
        <f>D43+E43</f>
        <v>26.491504</v>
      </c>
      <c r="D43" s="40">
        <f>D44+D49</f>
        <v>26.491504</v>
      </c>
      <c r="E43" s="40"/>
    </row>
    <row r="44" spans="1:5" ht="19.5" customHeight="1">
      <c r="A44" s="45" t="s">
        <v>421</v>
      </c>
      <c r="B44" s="45" t="s">
        <v>422</v>
      </c>
      <c r="C44" s="46">
        <f>D44+E44</f>
        <v>26.491504</v>
      </c>
      <c r="D44" s="46">
        <f>D45+D46+D47+D48</f>
        <v>26.491504</v>
      </c>
      <c r="E44" s="46"/>
    </row>
    <row r="45" spans="1:5" ht="19.5" customHeight="1">
      <c r="A45" s="45" t="s">
        <v>423</v>
      </c>
      <c r="B45" s="45" t="s">
        <v>424</v>
      </c>
      <c r="C45" s="46"/>
      <c r="D45" s="46"/>
      <c r="E45" s="46"/>
    </row>
    <row r="46" spans="1:5" ht="19.5" customHeight="1">
      <c r="A46" s="45" t="s">
        <v>425</v>
      </c>
      <c r="B46" s="45" t="s">
        <v>426</v>
      </c>
      <c r="C46" s="46">
        <f>D46+E46</f>
        <v>18.291504</v>
      </c>
      <c r="D46" s="46">
        <v>18.291504</v>
      </c>
      <c r="E46" s="46"/>
    </row>
    <row r="47" spans="1:5" ht="19.5" customHeight="1">
      <c r="A47" s="45" t="s">
        <v>427</v>
      </c>
      <c r="B47" s="45" t="s">
        <v>428</v>
      </c>
      <c r="C47" s="46"/>
      <c r="D47" s="46"/>
      <c r="E47" s="46"/>
    </row>
    <row r="48" spans="1:5" ht="19.5" customHeight="1">
      <c r="A48" s="44" t="s">
        <v>429</v>
      </c>
      <c r="B48" s="45" t="s">
        <v>430</v>
      </c>
      <c r="C48" s="46">
        <f>D48+E48</f>
        <v>8.2</v>
      </c>
      <c r="D48" s="46">
        <v>8.2</v>
      </c>
      <c r="E48" s="46"/>
    </row>
    <row r="49" spans="1:5" ht="19.5" customHeight="1">
      <c r="A49" s="44" t="s">
        <v>431</v>
      </c>
      <c r="B49" s="45" t="s">
        <v>432</v>
      </c>
      <c r="C49" s="46"/>
      <c r="D49" s="46"/>
      <c r="E49" s="46"/>
    </row>
    <row r="50" spans="1:5" ht="19.5" customHeight="1">
      <c r="A50" s="44" t="s">
        <v>433</v>
      </c>
      <c r="B50" s="45" t="s">
        <v>434</v>
      </c>
      <c r="C50" s="46"/>
      <c r="D50" s="46"/>
      <c r="E50" s="46"/>
    </row>
    <row r="51" spans="1:5" s="26" customFormat="1" ht="19.5" customHeight="1">
      <c r="A51" s="43" t="s">
        <v>435</v>
      </c>
      <c r="B51" s="43" t="s">
        <v>337</v>
      </c>
      <c r="C51" s="40">
        <f>D51+E51</f>
        <v>20.030256</v>
      </c>
      <c r="D51" s="40">
        <f>D52</f>
        <v>20.030256</v>
      </c>
      <c r="E51" s="40"/>
    </row>
    <row r="52" spans="1:5" ht="19.5" customHeight="1">
      <c r="A52" s="45" t="s">
        <v>436</v>
      </c>
      <c r="B52" s="45" t="s">
        <v>437</v>
      </c>
      <c r="C52" s="46">
        <f>D52+E52</f>
        <v>20.030256</v>
      </c>
      <c r="D52" s="46">
        <f>D53</f>
        <v>20.030256</v>
      </c>
      <c r="E52" s="46"/>
    </row>
    <row r="53" spans="1:5" ht="19.5" customHeight="1">
      <c r="A53" s="45" t="s">
        <v>438</v>
      </c>
      <c r="B53" s="45" t="s">
        <v>439</v>
      </c>
      <c r="C53" s="46">
        <f>D53+E53</f>
        <v>20.030256</v>
      </c>
      <c r="D53" s="46">
        <v>20.030256</v>
      </c>
      <c r="E53" s="46"/>
    </row>
    <row r="54" spans="1:5" ht="19.5" customHeight="1">
      <c r="A54" s="112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G60" sqref="G60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441</v>
      </c>
      <c r="E1" s="124"/>
    </row>
    <row r="2" spans="1:5" ht="44.25" customHeight="1">
      <c r="A2" s="125" t="s">
        <v>442</v>
      </c>
      <c r="B2" s="126"/>
      <c r="C2" s="126"/>
      <c r="D2" s="126"/>
      <c r="E2" s="126"/>
    </row>
    <row r="3" spans="1:5" ht="19.5" customHeight="1">
      <c r="A3" s="126"/>
      <c r="B3" s="126"/>
      <c r="C3" s="126"/>
      <c r="D3" s="126"/>
      <c r="E3" s="126"/>
    </row>
    <row r="4" spans="1:5" s="115" customFormat="1" ht="19.5" customHeight="1">
      <c r="A4" s="35"/>
      <c r="B4" s="34"/>
      <c r="C4" s="34"/>
      <c r="D4" s="34"/>
      <c r="E4" s="127" t="s">
        <v>313</v>
      </c>
    </row>
    <row r="5" spans="1:5" s="115" customFormat="1" ht="19.5" customHeight="1">
      <c r="A5" s="189" t="s">
        <v>443</v>
      </c>
      <c r="B5" s="189"/>
      <c r="C5" s="189" t="s">
        <v>444</v>
      </c>
      <c r="D5" s="189"/>
      <c r="E5" s="189"/>
    </row>
    <row r="6" spans="1:5" s="115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3" customFormat="1" ht="19.5" customHeight="1">
      <c r="A7" s="128" t="s">
        <v>447</v>
      </c>
      <c r="B7" s="129" t="s">
        <v>448</v>
      </c>
      <c r="C7" s="130">
        <f>D7+E7</f>
        <v>435.18623999999994</v>
      </c>
      <c r="D7" s="130">
        <f>SUM(D8,D21,D50,D60)</f>
        <v>422.72642199999996</v>
      </c>
      <c r="E7" s="130">
        <f>SUM(E8,E21,E50,E60)</f>
        <v>12.459818</v>
      </c>
      <c r="G7" s="131"/>
    </row>
    <row r="8" spans="1:5" s="123" customFormat="1" ht="19.5" customHeight="1">
      <c r="A8" s="132" t="s">
        <v>449</v>
      </c>
      <c r="B8" s="48" t="s">
        <v>450</v>
      </c>
      <c r="C8" s="133">
        <f>D8+E8</f>
        <v>358.36642199999994</v>
      </c>
      <c r="D8" s="133">
        <f>SUM(D9:D20)</f>
        <v>358.36642199999994</v>
      </c>
      <c r="E8" s="133">
        <f>SUM(E9:E20)</f>
        <v>0</v>
      </c>
    </row>
    <row r="9" spans="1:8" s="115" customFormat="1" ht="19.5" customHeight="1">
      <c r="A9" s="134" t="s">
        <v>451</v>
      </c>
      <c r="B9" s="135" t="s">
        <v>452</v>
      </c>
      <c r="C9" s="136">
        <f aca="true" t="shared" si="0" ref="C9:C61">D9+E9</f>
        <v>85.29</v>
      </c>
      <c r="D9" s="62">
        <v>85.29</v>
      </c>
      <c r="E9" s="62"/>
      <c r="H9" s="102"/>
    </row>
    <row r="10" spans="1:5" s="115" customFormat="1" ht="19.5" customHeight="1">
      <c r="A10" s="134" t="s">
        <v>453</v>
      </c>
      <c r="B10" s="135" t="s">
        <v>454</v>
      </c>
      <c r="C10" s="136">
        <f t="shared" si="0"/>
        <v>3.2388</v>
      </c>
      <c r="D10" s="62">
        <v>3.2388</v>
      </c>
      <c r="E10" s="62"/>
    </row>
    <row r="11" spans="1:5" s="115" customFormat="1" ht="19.5" customHeight="1">
      <c r="A11" s="134" t="s">
        <v>455</v>
      </c>
      <c r="B11" s="135" t="s">
        <v>456</v>
      </c>
      <c r="C11" s="136"/>
      <c r="D11" s="62"/>
      <c r="E11" s="62"/>
    </row>
    <row r="12" spans="1:5" s="115" customFormat="1" ht="19.5" customHeight="1">
      <c r="A12" s="134" t="s">
        <v>457</v>
      </c>
      <c r="B12" s="135" t="s">
        <v>458</v>
      </c>
      <c r="C12" s="136">
        <f t="shared" si="0"/>
        <v>177.08</v>
      </c>
      <c r="D12" s="62">
        <v>177.08</v>
      </c>
      <c r="E12" s="62"/>
    </row>
    <row r="13" spans="1:7" s="115" customFormat="1" ht="19.5" customHeight="1">
      <c r="A13" s="134" t="s">
        <v>459</v>
      </c>
      <c r="B13" s="135" t="s">
        <v>460</v>
      </c>
      <c r="C13" s="136">
        <f t="shared" si="0"/>
        <v>26.707008</v>
      </c>
      <c r="D13" s="62">
        <v>26.707008</v>
      </c>
      <c r="E13" s="62"/>
      <c r="G13" s="102"/>
    </row>
    <row r="14" spans="1:8" s="115" customFormat="1" ht="19.5" customHeight="1">
      <c r="A14" s="134" t="s">
        <v>461</v>
      </c>
      <c r="B14" s="135" t="s">
        <v>462</v>
      </c>
      <c r="C14" s="136">
        <f t="shared" si="0"/>
        <v>13.353504</v>
      </c>
      <c r="D14" s="62">
        <v>13.353504</v>
      </c>
      <c r="E14" s="62"/>
      <c r="H14" s="102"/>
    </row>
    <row r="15" spans="1:8" s="115" customFormat="1" ht="19.5" customHeight="1">
      <c r="A15" s="134" t="s">
        <v>463</v>
      </c>
      <c r="B15" s="135" t="s">
        <v>464</v>
      </c>
      <c r="C15" s="136">
        <f t="shared" si="0"/>
        <v>18.291504</v>
      </c>
      <c r="D15" s="62">
        <v>18.291504</v>
      </c>
      <c r="E15" s="62"/>
      <c r="H15" s="102"/>
    </row>
    <row r="16" spans="1:8" s="115" customFormat="1" ht="19.5" customHeight="1">
      <c r="A16" s="134" t="s">
        <v>465</v>
      </c>
      <c r="B16" s="135" t="s">
        <v>466</v>
      </c>
      <c r="C16" s="136">
        <f t="shared" si="0"/>
        <v>0</v>
      </c>
      <c r="D16" s="62"/>
      <c r="E16" s="62"/>
      <c r="H16" s="102"/>
    </row>
    <row r="17" spans="1:8" s="115" customFormat="1" ht="19.5" customHeight="1">
      <c r="A17" s="134" t="s">
        <v>467</v>
      </c>
      <c r="B17" s="135" t="s">
        <v>468</v>
      </c>
      <c r="C17" s="136">
        <f t="shared" si="0"/>
        <v>4.33535</v>
      </c>
      <c r="D17" s="62">
        <v>4.33535</v>
      </c>
      <c r="E17" s="62"/>
      <c r="H17" s="102"/>
    </row>
    <row r="18" spans="1:8" s="115" customFormat="1" ht="19.5" customHeight="1">
      <c r="A18" s="134" t="s">
        <v>469</v>
      </c>
      <c r="B18" s="135" t="s">
        <v>470</v>
      </c>
      <c r="C18" s="136">
        <f t="shared" si="0"/>
        <v>20.030256</v>
      </c>
      <c r="D18" s="62">
        <v>20.030256</v>
      </c>
      <c r="E18" s="62"/>
      <c r="H18" s="102"/>
    </row>
    <row r="19" spans="1:8" s="115" customFormat="1" ht="19.5" customHeight="1">
      <c r="A19" s="134" t="s">
        <v>471</v>
      </c>
      <c r="B19" s="135" t="s">
        <v>472</v>
      </c>
      <c r="C19" s="136">
        <f t="shared" si="0"/>
        <v>3.2</v>
      </c>
      <c r="D19" s="62">
        <v>3.2</v>
      </c>
      <c r="E19" s="62"/>
      <c r="F19" s="102"/>
      <c r="H19" s="102"/>
    </row>
    <row r="20" spans="1:8" s="115" customFormat="1" ht="19.5" customHeight="1">
      <c r="A20" s="134" t="s">
        <v>473</v>
      </c>
      <c r="B20" s="135" t="s">
        <v>474</v>
      </c>
      <c r="C20" s="136">
        <f t="shared" si="0"/>
        <v>6.84</v>
      </c>
      <c r="D20" s="62">
        <v>6.84</v>
      </c>
      <c r="E20" s="62"/>
      <c r="H20" s="102"/>
    </row>
    <row r="21" spans="1:5" s="123" customFormat="1" ht="19.5" customHeight="1">
      <c r="A21" s="132" t="s">
        <v>475</v>
      </c>
      <c r="B21" s="48" t="s">
        <v>476</v>
      </c>
      <c r="C21" s="133">
        <f t="shared" si="0"/>
        <v>12.309818</v>
      </c>
      <c r="D21" s="133">
        <f>SUM(D22:D49)</f>
        <v>0</v>
      </c>
      <c r="E21" s="133">
        <f>SUM(E22:E49)</f>
        <v>12.309818</v>
      </c>
    </row>
    <row r="22" spans="1:11" s="115" customFormat="1" ht="19.5" customHeight="1">
      <c r="A22" s="134" t="s">
        <v>477</v>
      </c>
      <c r="B22" s="93" t="s">
        <v>478</v>
      </c>
      <c r="C22" s="136">
        <f t="shared" si="0"/>
        <v>0.283</v>
      </c>
      <c r="D22" s="62"/>
      <c r="E22" s="62">
        <v>0.283</v>
      </c>
      <c r="K22" s="102"/>
    </row>
    <row r="23" spans="1:5" s="115" customFormat="1" ht="19.5" customHeight="1">
      <c r="A23" s="134" t="s">
        <v>479</v>
      </c>
      <c r="B23" s="137" t="s">
        <v>480</v>
      </c>
      <c r="C23" s="136">
        <f t="shared" si="0"/>
        <v>0</v>
      </c>
      <c r="D23" s="62"/>
      <c r="E23" s="62"/>
    </row>
    <row r="24" spans="1:7" s="115" customFormat="1" ht="19.5" customHeight="1">
      <c r="A24" s="134" t="s">
        <v>481</v>
      </c>
      <c r="B24" s="137" t="s">
        <v>482</v>
      </c>
      <c r="C24" s="136">
        <f t="shared" si="0"/>
        <v>0</v>
      </c>
      <c r="D24" s="62"/>
      <c r="E24" s="62"/>
      <c r="G24" s="102"/>
    </row>
    <row r="25" spans="1:5" s="115" customFormat="1" ht="19.5" customHeight="1">
      <c r="A25" s="134" t="s">
        <v>483</v>
      </c>
      <c r="B25" s="137" t="s">
        <v>484</v>
      </c>
      <c r="C25" s="136">
        <f t="shared" si="0"/>
        <v>0</v>
      </c>
      <c r="D25" s="62"/>
      <c r="E25" s="62"/>
    </row>
    <row r="26" spans="1:5" s="115" customFormat="1" ht="19.5" customHeight="1">
      <c r="A26" s="134" t="s">
        <v>485</v>
      </c>
      <c r="B26" s="137" t="s">
        <v>486</v>
      </c>
      <c r="C26" s="136">
        <f t="shared" si="0"/>
        <v>0.05</v>
      </c>
      <c r="D26" s="62"/>
      <c r="E26" s="62">
        <v>0.05</v>
      </c>
    </row>
    <row r="27" spans="1:9" s="115" customFormat="1" ht="19.5" customHeight="1">
      <c r="A27" s="134" t="s">
        <v>487</v>
      </c>
      <c r="B27" s="137" t="s">
        <v>488</v>
      </c>
      <c r="C27" s="136">
        <f t="shared" si="0"/>
        <v>0.2</v>
      </c>
      <c r="D27" s="62"/>
      <c r="E27" s="62">
        <v>0.2</v>
      </c>
      <c r="F27" s="102"/>
      <c r="I27" s="102"/>
    </row>
    <row r="28" spans="1:5" s="115" customFormat="1" ht="19.5" customHeight="1">
      <c r="A28" s="134" t="s">
        <v>489</v>
      </c>
      <c r="B28" s="137" t="s">
        <v>490</v>
      </c>
      <c r="C28" s="136">
        <f t="shared" si="0"/>
        <v>0.04</v>
      </c>
      <c r="D28" s="62"/>
      <c r="E28" s="62">
        <v>0.04</v>
      </c>
    </row>
    <row r="29" spans="1:5" s="115" customFormat="1" ht="19.5" customHeight="1">
      <c r="A29" s="134" t="s">
        <v>491</v>
      </c>
      <c r="B29" s="137" t="s">
        <v>492</v>
      </c>
      <c r="C29" s="136">
        <f t="shared" si="0"/>
        <v>0</v>
      </c>
      <c r="D29" s="62"/>
      <c r="E29" s="62"/>
    </row>
    <row r="30" spans="1:5" s="115" customFormat="1" ht="19.5" customHeight="1">
      <c r="A30" s="134" t="s">
        <v>493</v>
      </c>
      <c r="B30" s="137" t="s">
        <v>494</v>
      </c>
      <c r="C30" s="136">
        <f t="shared" si="0"/>
        <v>0.05</v>
      </c>
      <c r="D30" s="62"/>
      <c r="E30" s="62">
        <v>0.05</v>
      </c>
    </row>
    <row r="31" spans="1:5" s="115" customFormat="1" ht="19.5" customHeight="1">
      <c r="A31" s="134" t="s">
        <v>495</v>
      </c>
      <c r="B31" s="93" t="s">
        <v>496</v>
      </c>
      <c r="C31" s="136">
        <f t="shared" si="0"/>
        <v>0.146</v>
      </c>
      <c r="D31" s="62"/>
      <c r="E31" s="62">
        <v>0.146</v>
      </c>
    </row>
    <row r="32" spans="1:13" s="115" customFormat="1" ht="19.5" customHeight="1">
      <c r="A32" s="134" t="s">
        <v>497</v>
      </c>
      <c r="B32" s="93" t="s">
        <v>498</v>
      </c>
      <c r="C32" s="136">
        <f t="shared" si="0"/>
        <v>0</v>
      </c>
      <c r="D32" s="62"/>
      <c r="E32" s="62"/>
      <c r="M32" s="102"/>
    </row>
    <row r="33" spans="1:8" s="115" customFormat="1" ht="19.5" customHeight="1">
      <c r="A33" s="134" t="s">
        <v>499</v>
      </c>
      <c r="B33" s="137" t="s">
        <v>500</v>
      </c>
      <c r="C33" s="136">
        <f t="shared" si="0"/>
        <v>0.15</v>
      </c>
      <c r="D33" s="62"/>
      <c r="E33" s="62">
        <v>0.15</v>
      </c>
      <c r="H33" s="102"/>
    </row>
    <row r="34" spans="1:6" s="115" customFormat="1" ht="19.5" customHeight="1">
      <c r="A34" s="134" t="s">
        <v>501</v>
      </c>
      <c r="B34" s="137" t="s">
        <v>502</v>
      </c>
      <c r="C34" s="136">
        <f t="shared" si="0"/>
        <v>0</v>
      </c>
      <c r="D34" s="62"/>
      <c r="E34" s="62"/>
      <c r="F34" s="102"/>
    </row>
    <row r="35" spans="1:7" s="115" customFormat="1" ht="19.5" customHeight="1">
      <c r="A35" s="134" t="s">
        <v>503</v>
      </c>
      <c r="B35" s="137" t="s">
        <v>504</v>
      </c>
      <c r="C35" s="136">
        <f t="shared" si="0"/>
        <v>0</v>
      </c>
      <c r="D35" s="62"/>
      <c r="E35" s="62"/>
      <c r="F35" s="102"/>
      <c r="G35" s="102"/>
    </row>
    <row r="36" spans="1:5" s="115" customFormat="1" ht="19.5" customHeight="1">
      <c r="A36" s="134" t="s">
        <v>505</v>
      </c>
      <c r="B36" s="137" t="s">
        <v>506</v>
      </c>
      <c r="C36" s="136">
        <f t="shared" si="0"/>
        <v>2.553782</v>
      </c>
      <c r="D36" s="62"/>
      <c r="E36" s="62">
        <v>2.553782</v>
      </c>
    </row>
    <row r="37" spans="1:6" s="115" customFormat="1" ht="19.5" customHeight="1">
      <c r="A37" s="134" t="s">
        <v>507</v>
      </c>
      <c r="B37" s="137" t="s">
        <v>508</v>
      </c>
      <c r="C37" s="136">
        <f t="shared" si="0"/>
        <v>0</v>
      </c>
      <c r="D37" s="62"/>
      <c r="E37" s="62"/>
      <c r="F37" s="102"/>
    </row>
    <row r="38" spans="1:5" s="115" customFormat="1" ht="19.5" customHeight="1">
      <c r="A38" s="134" t="s">
        <v>509</v>
      </c>
      <c r="B38" s="137" t="s">
        <v>510</v>
      </c>
      <c r="C38" s="136">
        <f t="shared" si="0"/>
        <v>0</v>
      </c>
      <c r="D38" s="62"/>
      <c r="E38" s="62"/>
    </row>
    <row r="39" spans="1:5" s="115" customFormat="1" ht="19.5" customHeight="1">
      <c r="A39" s="134" t="s">
        <v>511</v>
      </c>
      <c r="B39" s="137" t="s">
        <v>512</v>
      </c>
      <c r="C39" s="136">
        <f t="shared" si="0"/>
        <v>0</v>
      </c>
      <c r="D39" s="62"/>
      <c r="E39" s="62"/>
    </row>
    <row r="40" spans="1:5" s="115" customFormat="1" ht="19.5" customHeight="1">
      <c r="A40" s="134" t="s">
        <v>513</v>
      </c>
      <c r="B40" s="137" t="s">
        <v>514</v>
      </c>
      <c r="C40" s="136">
        <f t="shared" si="0"/>
        <v>0</v>
      </c>
      <c r="D40" s="62"/>
      <c r="E40" s="62"/>
    </row>
    <row r="41" spans="1:5" s="115" customFormat="1" ht="19.5" customHeight="1">
      <c r="A41" s="134" t="s">
        <v>515</v>
      </c>
      <c r="B41" s="137" t="s">
        <v>516</v>
      </c>
      <c r="C41" s="136">
        <f t="shared" si="0"/>
        <v>0</v>
      </c>
      <c r="D41" s="62"/>
      <c r="E41" s="62"/>
    </row>
    <row r="42" spans="1:16" s="115" customFormat="1" ht="19.5" customHeight="1">
      <c r="A42" s="134" t="s">
        <v>517</v>
      </c>
      <c r="B42" s="137" t="s">
        <v>518</v>
      </c>
      <c r="C42" s="136">
        <f t="shared" si="0"/>
        <v>0.08</v>
      </c>
      <c r="D42" s="62"/>
      <c r="E42" s="62">
        <v>0.08</v>
      </c>
      <c r="G42" s="102"/>
      <c r="P42" s="102"/>
    </row>
    <row r="43" spans="1:5" s="115" customFormat="1" ht="19.5" customHeight="1">
      <c r="A43" s="134" t="s">
        <v>519</v>
      </c>
      <c r="B43" s="137" t="s">
        <v>520</v>
      </c>
      <c r="C43" s="136">
        <f t="shared" si="0"/>
        <v>0</v>
      </c>
      <c r="D43" s="62"/>
      <c r="E43" s="62"/>
    </row>
    <row r="44" spans="1:6" s="115" customFormat="1" ht="19.5" customHeight="1">
      <c r="A44" s="134" t="s">
        <v>521</v>
      </c>
      <c r="B44" s="93" t="s">
        <v>522</v>
      </c>
      <c r="C44" s="136">
        <f t="shared" si="0"/>
        <v>3.338376</v>
      </c>
      <c r="D44" s="62"/>
      <c r="E44" s="62">
        <v>3.338376</v>
      </c>
      <c r="F44" s="102"/>
    </row>
    <row r="45" spans="1:5" s="115" customFormat="1" ht="19.5" customHeight="1">
      <c r="A45" s="134" t="s">
        <v>523</v>
      </c>
      <c r="B45" s="137" t="s">
        <v>524</v>
      </c>
      <c r="C45" s="136">
        <f t="shared" si="0"/>
        <v>5.41866</v>
      </c>
      <c r="D45" s="62"/>
      <c r="E45" s="62">
        <v>5.41866</v>
      </c>
    </row>
    <row r="46" spans="1:13" s="115" customFormat="1" ht="19.5" customHeight="1">
      <c r="A46" s="134" t="s">
        <v>525</v>
      </c>
      <c r="B46" s="137" t="s">
        <v>526</v>
      </c>
      <c r="C46" s="136">
        <f t="shared" si="0"/>
        <v>0</v>
      </c>
      <c r="D46" s="62"/>
      <c r="E46" s="62"/>
      <c r="F46" s="102"/>
      <c r="M46" s="102"/>
    </row>
    <row r="47" spans="1:13" s="115" customFormat="1" ht="19.5" customHeight="1">
      <c r="A47" s="134" t="s">
        <v>527</v>
      </c>
      <c r="B47" s="137" t="s">
        <v>528</v>
      </c>
      <c r="C47" s="136">
        <f t="shared" si="0"/>
        <v>0</v>
      </c>
      <c r="D47" s="62"/>
      <c r="E47" s="62"/>
      <c r="M47" s="102"/>
    </row>
    <row r="48" spans="1:7" s="115" customFormat="1" ht="19.5" customHeight="1">
      <c r="A48" s="134" t="s">
        <v>529</v>
      </c>
      <c r="B48" s="137" t="s">
        <v>530</v>
      </c>
      <c r="C48" s="136">
        <f t="shared" si="0"/>
        <v>0</v>
      </c>
      <c r="D48" s="62"/>
      <c r="E48" s="62"/>
      <c r="G48" s="102"/>
    </row>
    <row r="49" spans="1:6" s="115" customFormat="1" ht="19.5" customHeight="1">
      <c r="A49" s="134" t="s">
        <v>531</v>
      </c>
      <c r="B49" s="137" t="s">
        <v>532</v>
      </c>
      <c r="C49" s="136"/>
      <c r="D49" s="62"/>
      <c r="E49" s="62"/>
      <c r="F49" s="102"/>
    </row>
    <row r="50" spans="1:5" s="123" customFormat="1" ht="19.5" customHeight="1">
      <c r="A50" s="132" t="s">
        <v>533</v>
      </c>
      <c r="B50" s="48" t="s">
        <v>534</v>
      </c>
      <c r="C50" s="133">
        <f t="shared" si="0"/>
        <v>64.36</v>
      </c>
      <c r="D50" s="133">
        <f>SUM(D51:D59)</f>
        <v>64.36</v>
      </c>
      <c r="E50" s="133">
        <f>SUM(E51:E59)</f>
        <v>0</v>
      </c>
    </row>
    <row r="51" spans="1:5" s="115" customFormat="1" ht="19.5" customHeight="1">
      <c r="A51" s="134" t="s">
        <v>535</v>
      </c>
      <c r="B51" s="135" t="s">
        <v>536</v>
      </c>
      <c r="C51" s="136"/>
      <c r="D51" s="136"/>
      <c r="E51" s="62"/>
    </row>
    <row r="52" spans="1:7" s="115" customFormat="1" ht="19.5" customHeight="1">
      <c r="A52" s="134" t="s">
        <v>537</v>
      </c>
      <c r="B52" s="135" t="s">
        <v>538</v>
      </c>
      <c r="C52" s="136">
        <f t="shared" si="0"/>
        <v>0</v>
      </c>
      <c r="D52" s="136">
        <v>0</v>
      </c>
      <c r="E52" s="62"/>
      <c r="F52" s="102"/>
      <c r="G52" s="102"/>
    </row>
    <row r="53" spans="1:5" s="115" customFormat="1" ht="19.5" customHeight="1">
      <c r="A53" s="134" t="s">
        <v>539</v>
      </c>
      <c r="B53" s="137" t="s">
        <v>540</v>
      </c>
      <c r="C53" s="136">
        <f t="shared" si="0"/>
        <v>1.86</v>
      </c>
      <c r="D53" s="62">
        <v>1.86</v>
      </c>
      <c r="E53" s="62"/>
    </row>
    <row r="54" spans="1:5" s="115" customFormat="1" ht="19.5" customHeight="1">
      <c r="A54" s="134" t="s">
        <v>541</v>
      </c>
      <c r="B54" s="137" t="s">
        <v>542</v>
      </c>
      <c r="C54" s="136">
        <f t="shared" si="0"/>
        <v>0</v>
      </c>
      <c r="D54" s="62"/>
      <c r="E54" s="62"/>
    </row>
    <row r="55" spans="1:5" s="115" customFormat="1" ht="19.5" customHeight="1">
      <c r="A55" s="134" t="s">
        <v>543</v>
      </c>
      <c r="B55" s="137" t="s">
        <v>472</v>
      </c>
      <c r="C55" s="136">
        <f t="shared" si="0"/>
        <v>5</v>
      </c>
      <c r="D55" s="62">
        <v>5</v>
      </c>
      <c r="E55" s="62"/>
    </row>
    <row r="56" spans="1:5" s="115" customFormat="1" ht="19.5" customHeight="1">
      <c r="A56" s="134" t="s">
        <v>544</v>
      </c>
      <c r="B56" s="137" t="s">
        <v>545</v>
      </c>
      <c r="C56" s="136">
        <f t="shared" si="0"/>
        <v>0</v>
      </c>
      <c r="D56" s="62">
        <v>0</v>
      </c>
      <c r="E56" s="62"/>
    </row>
    <row r="57" spans="1:5" s="115" customFormat="1" ht="19.5" customHeight="1">
      <c r="A57" s="134" t="s">
        <v>546</v>
      </c>
      <c r="B57" s="137" t="s">
        <v>547</v>
      </c>
      <c r="C57" s="136">
        <f t="shared" si="0"/>
        <v>0</v>
      </c>
      <c r="D57" s="62"/>
      <c r="E57" s="62"/>
    </row>
    <row r="58" spans="1:5" ht="19.5" customHeight="1">
      <c r="A58" s="134" t="s">
        <v>548</v>
      </c>
      <c r="B58" s="137" t="s">
        <v>549</v>
      </c>
      <c r="C58" s="136">
        <f t="shared" si="0"/>
        <v>0</v>
      </c>
      <c r="D58" s="62"/>
      <c r="E58" s="62"/>
    </row>
    <row r="59" spans="1:11" ht="19.5" customHeight="1">
      <c r="A59" s="134" t="s">
        <v>550</v>
      </c>
      <c r="B59" s="137" t="s">
        <v>551</v>
      </c>
      <c r="C59" s="136">
        <f t="shared" si="0"/>
        <v>57.5</v>
      </c>
      <c r="D59" s="62">
        <v>57.5</v>
      </c>
      <c r="E59" s="62"/>
      <c r="K59" s="29"/>
    </row>
    <row r="60" spans="1:5" s="26" customFormat="1" ht="19.5" customHeight="1">
      <c r="A60" s="132" t="s">
        <v>552</v>
      </c>
      <c r="B60" s="138" t="s">
        <v>553</v>
      </c>
      <c r="C60" s="133">
        <f t="shared" si="0"/>
        <v>0.15</v>
      </c>
      <c r="D60" s="69">
        <f>D61</f>
        <v>0</v>
      </c>
      <c r="E60" s="133">
        <f>E61</f>
        <v>0.15</v>
      </c>
    </row>
    <row r="61" spans="1:5" ht="19.5" customHeight="1">
      <c r="A61" s="134" t="s">
        <v>554</v>
      </c>
      <c r="B61" s="137" t="s">
        <v>555</v>
      </c>
      <c r="C61" s="136">
        <f t="shared" si="0"/>
        <v>0.15</v>
      </c>
      <c r="D61" s="70"/>
      <c r="E61" s="136">
        <v>0.15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4">
      <selection activeCell="N7" sqref="N7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3" t="s">
        <v>556</v>
      </c>
      <c r="L1" s="120"/>
    </row>
    <row r="2" spans="1:12" ht="42" customHeight="1">
      <c r="A2" s="104" t="s">
        <v>557</v>
      </c>
      <c r="B2" s="105"/>
      <c r="C2" s="105"/>
      <c r="D2" s="105"/>
      <c r="E2" s="105"/>
      <c r="F2" s="105"/>
      <c r="G2" s="104" t="s">
        <v>558</v>
      </c>
      <c r="H2" s="105"/>
      <c r="I2" s="105"/>
      <c r="J2" s="105"/>
      <c r="K2" s="105"/>
      <c r="L2" s="105"/>
    </row>
    <row r="3" spans="1:12" ht="19.5" customHeight="1">
      <c r="A3" s="11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9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36" t="s">
        <v>313</v>
      </c>
    </row>
    <row r="5" spans="1:12" ht="27.75" customHeight="1">
      <c r="A5" s="189" t="s">
        <v>559</v>
      </c>
      <c r="B5" s="189"/>
      <c r="C5" s="189"/>
      <c r="D5" s="189"/>
      <c r="E5" s="189"/>
      <c r="F5" s="190"/>
      <c r="G5" s="189" t="s">
        <v>347</v>
      </c>
      <c r="H5" s="189"/>
      <c r="I5" s="189"/>
      <c r="J5" s="189"/>
      <c r="K5" s="189"/>
      <c r="L5" s="189"/>
    </row>
    <row r="6" spans="1:12" ht="25.5" customHeight="1">
      <c r="A6" s="191" t="s">
        <v>318</v>
      </c>
      <c r="B6" s="193" t="s">
        <v>560</v>
      </c>
      <c r="C6" s="191" t="s">
        <v>561</v>
      </c>
      <c r="D6" s="191"/>
      <c r="E6" s="191"/>
      <c r="F6" s="195" t="s">
        <v>562</v>
      </c>
      <c r="G6" s="189" t="s">
        <v>318</v>
      </c>
      <c r="H6" s="196" t="s">
        <v>560</v>
      </c>
      <c r="I6" s="189" t="s">
        <v>561</v>
      </c>
      <c r="J6" s="189"/>
      <c r="K6" s="189"/>
      <c r="L6" s="189" t="s">
        <v>562</v>
      </c>
    </row>
    <row r="7" spans="1:12" ht="28.5" customHeight="1">
      <c r="A7" s="192"/>
      <c r="B7" s="194"/>
      <c r="C7" s="109" t="s">
        <v>350</v>
      </c>
      <c r="D7" s="116" t="s">
        <v>563</v>
      </c>
      <c r="E7" s="116" t="s">
        <v>564</v>
      </c>
      <c r="F7" s="192"/>
      <c r="G7" s="189"/>
      <c r="H7" s="196"/>
      <c r="I7" s="56" t="s">
        <v>350</v>
      </c>
      <c r="J7" s="22" t="s">
        <v>563</v>
      </c>
      <c r="K7" s="22" t="s">
        <v>564</v>
      </c>
      <c r="L7" s="189"/>
    </row>
    <row r="8" spans="1:12" ht="28.5" customHeight="1">
      <c r="A8" s="117"/>
      <c r="B8" s="117"/>
      <c r="C8" s="117"/>
      <c r="D8" s="117"/>
      <c r="E8" s="117"/>
      <c r="F8" s="118"/>
      <c r="G8" s="119"/>
      <c r="H8" s="61"/>
      <c r="I8" s="121"/>
      <c r="J8" s="122"/>
      <c r="K8" s="119"/>
      <c r="L8" s="61"/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1" sqref="C11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565</v>
      </c>
      <c r="E1" s="103"/>
    </row>
    <row r="2" spans="1:5" ht="42.75" customHeight="1">
      <c r="A2" s="104" t="s">
        <v>566</v>
      </c>
      <c r="B2" s="105"/>
      <c r="C2" s="105"/>
      <c r="D2" s="105"/>
      <c r="E2" s="105"/>
    </row>
    <row r="3" spans="1:5" ht="19.5" customHeight="1">
      <c r="A3" s="105"/>
      <c r="B3" s="105"/>
      <c r="C3" s="105"/>
      <c r="D3" s="105"/>
      <c r="E3" s="105"/>
    </row>
    <row r="4" spans="1:5" ht="19.5" customHeight="1">
      <c r="A4" s="106"/>
      <c r="B4" s="107"/>
      <c r="C4" s="107"/>
      <c r="D4" s="107"/>
      <c r="E4" s="108" t="s">
        <v>313</v>
      </c>
    </row>
    <row r="5" spans="1:5" ht="19.5" customHeight="1">
      <c r="A5" s="189" t="s">
        <v>348</v>
      </c>
      <c r="B5" s="190" t="s">
        <v>349</v>
      </c>
      <c r="C5" s="189" t="s">
        <v>567</v>
      </c>
      <c r="D5" s="189"/>
      <c r="E5" s="189"/>
    </row>
    <row r="6" spans="1:5" ht="19.5" customHeight="1">
      <c r="A6" s="192"/>
      <c r="B6" s="192"/>
      <c r="C6" s="109" t="s">
        <v>318</v>
      </c>
      <c r="D6" s="109" t="s">
        <v>351</v>
      </c>
      <c r="E6" s="109" t="s">
        <v>352</v>
      </c>
    </row>
    <row r="7" spans="1:5" ht="19.5" customHeight="1">
      <c r="A7" s="110"/>
      <c r="B7" s="111"/>
      <c r="C7" s="63"/>
      <c r="D7" s="64"/>
      <c r="E7" s="62"/>
    </row>
    <row r="8" spans="1:5" ht="20.25" customHeight="1">
      <c r="A8" s="112" t="s">
        <v>568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4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3" customWidth="1"/>
    <col min="3" max="3" width="34.50390625" style="27" customWidth="1"/>
    <col min="4" max="4" width="34.50390625" style="73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569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ht="38.25" customHeight="1">
      <c r="A2" s="197" t="s">
        <v>570</v>
      </c>
      <c r="B2" s="197"/>
      <c r="C2" s="197"/>
      <c r="D2" s="197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ht="12.75" customHeight="1">
      <c r="A3" s="77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ht="19.5" customHeight="1">
      <c r="A4" s="35"/>
      <c r="B4" s="80"/>
      <c r="C4" s="81"/>
      <c r="D4" s="36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ht="23.25" customHeight="1">
      <c r="A5" s="189" t="s">
        <v>314</v>
      </c>
      <c r="B5" s="189"/>
      <c r="C5" s="189" t="s">
        <v>315</v>
      </c>
      <c r="D5" s="189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ht="19.5" customHeight="1">
      <c r="A7" s="237" t="s">
        <v>682</v>
      </c>
      <c r="B7" s="82">
        <v>435.18624</v>
      </c>
      <c r="C7" s="83" t="s">
        <v>325</v>
      </c>
      <c r="D7" s="84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ht="19.5" customHeight="1">
      <c r="A8" s="85" t="s">
        <v>571</v>
      </c>
      <c r="B8" s="61"/>
      <c r="C8" s="86" t="s">
        <v>327</v>
      </c>
      <c r="D8" s="67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ht="19.5" customHeight="1">
      <c r="A9" s="87" t="s">
        <v>572</v>
      </c>
      <c r="B9" s="82"/>
      <c r="C9" s="86" t="s">
        <v>329</v>
      </c>
      <c r="D9" s="67">
        <v>288.244008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ht="19.5" customHeight="1">
      <c r="A10" s="88" t="s">
        <v>573</v>
      </c>
      <c r="B10" s="89"/>
      <c r="C10" s="86" t="s">
        <v>331</v>
      </c>
      <c r="D10" s="67">
        <v>100.42047199999999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ht="19.5" customHeight="1">
      <c r="A11" s="88" t="s">
        <v>574</v>
      </c>
      <c r="B11" s="89"/>
      <c r="C11" s="86" t="s">
        <v>332</v>
      </c>
      <c r="D11" s="67">
        <v>26.491504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ht="19.5" customHeight="1">
      <c r="A12" s="88" t="s">
        <v>575</v>
      </c>
      <c r="B12" s="61"/>
      <c r="C12" s="90" t="s">
        <v>333</v>
      </c>
      <c r="D12" s="67"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ht="19.5" customHeight="1">
      <c r="A13" s="88"/>
      <c r="B13" s="91"/>
      <c r="C13" s="90" t="s">
        <v>334</v>
      </c>
      <c r="D13" s="67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ht="19.5" customHeight="1">
      <c r="A14" s="88"/>
      <c r="B14" s="92"/>
      <c r="C14" s="86" t="s">
        <v>335</v>
      </c>
      <c r="D14" s="67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ht="19.5" customHeight="1">
      <c r="A15" s="88"/>
      <c r="B15" s="92"/>
      <c r="C15" s="86" t="s">
        <v>336</v>
      </c>
      <c r="D15" s="67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ht="19.5" customHeight="1">
      <c r="A16" s="88"/>
      <c r="B16" s="92"/>
      <c r="C16" s="86" t="s">
        <v>337</v>
      </c>
      <c r="D16" s="67">
        <v>20.030256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ht="19.5" customHeight="1">
      <c r="A17" s="88"/>
      <c r="B17" s="92"/>
      <c r="C17" s="86" t="s">
        <v>338</v>
      </c>
      <c r="D17" s="67">
        <v>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ht="19.5" customHeight="1">
      <c r="A18" s="93"/>
      <c r="B18" s="92"/>
      <c r="C18" s="86" t="s">
        <v>339</v>
      </c>
      <c r="D18" s="67"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ht="19.5" customHeight="1">
      <c r="A19" s="93"/>
      <c r="B19" s="92"/>
      <c r="C19" s="90" t="s">
        <v>340</v>
      </c>
      <c r="D19" s="6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ht="19.5" customHeight="1">
      <c r="A20" s="93"/>
      <c r="B20" s="92"/>
      <c r="C20" s="86"/>
      <c r="D20" s="6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ht="19.5" customHeight="1">
      <c r="A21" s="93"/>
      <c r="B21" s="92"/>
      <c r="C21" s="86"/>
      <c r="D21" s="67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ht="19.5" customHeight="1">
      <c r="A22" s="94"/>
      <c r="B22" s="92"/>
      <c r="C22" s="86"/>
      <c r="D22" s="67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ht="19.5" customHeight="1">
      <c r="A23" s="94"/>
      <c r="B23" s="92"/>
      <c r="C23" s="86"/>
      <c r="D23" s="67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spans="1:251" ht="19.5" customHeight="1">
      <c r="A24" s="94"/>
      <c r="B24" s="92"/>
      <c r="C24" s="95"/>
      <c r="D24" s="9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spans="1:251" ht="19.5" customHeight="1">
      <c r="A25" s="97" t="s">
        <v>576</v>
      </c>
      <c r="B25" s="98">
        <f>SUM(B7:B17)</f>
        <v>435.18624</v>
      </c>
      <c r="C25" s="99" t="s">
        <v>577</v>
      </c>
      <c r="D25" s="96">
        <f>SUM(D7:D24)</f>
        <v>435.18624000000005</v>
      </c>
      <c r="F25" s="29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spans="1:251" ht="19.5" customHeight="1">
      <c r="A26" s="88" t="s">
        <v>578</v>
      </c>
      <c r="B26" s="98"/>
      <c r="C26" s="86" t="s">
        <v>579</v>
      </c>
      <c r="D26" s="96"/>
      <c r="E26" s="29"/>
      <c r="F26" s="29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spans="1:251" ht="19.5" customHeight="1">
      <c r="A27" s="88" t="s">
        <v>580</v>
      </c>
      <c r="B27" s="61"/>
      <c r="C27" s="90"/>
      <c r="D27" s="96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spans="1:5" ht="19.5" customHeight="1">
      <c r="A28" s="100" t="s">
        <v>581</v>
      </c>
      <c r="B28" s="101">
        <f>B25+B27</f>
        <v>435.18624</v>
      </c>
      <c r="C28" s="95" t="s">
        <v>582</v>
      </c>
      <c r="D28" s="96">
        <f>D25+D26</f>
        <v>435.18624000000005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G13" sqref="G13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583</v>
      </c>
      <c r="L1" s="71"/>
    </row>
    <row r="2" spans="1:12" ht="43.5" customHeight="1">
      <c r="A2" s="53" t="s">
        <v>584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72" t="s">
        <v>313</v>
      </c>
    </row>
    <row r="5" spans="1:12" ht="24" customHeight="1">
      <c r="A5" s="189" t="s">
        <v>585</v>
      </c>
      <c r="B5" s="189"/>
      <c r="C5" s="196" t="s">
        <v>318</v>
      </c>
      <c r="D5" s="196" t="s">
        <v>580</v>
      </c>
      <c r="E5" s="196" t="s">
        <v>586</v>
      </c>
      <c r="F5" s="196" t="s">
        <v>571</v>
      </c>
      <c r="G5" s="196" t="s">
        <v>572</v>
      </c>
      <c r="H5" s="198" t="s">
        <v>573</v>
      </c>
      <c r="I5" s="199"/>
      <c r="J5" s="196" t="s">
        <v>574</v>
      </c>
      <c r="K5" s="196" t="s">
        <v>575</v>
      </c>
      <c r="L5" s="200" t="s">
        <v>578</v>
      </c>
    </row>
    <row r="6" spans="1:12" ht="42" customHeight="1">
      <c r="A6" s="58" t="s">
        <v>348</v>
      </c>
      <c r="B6" s="59" t="s">
        <v>349</v>
      </c>
      <c r="C6" s="196"/>
      <c r="D6" s="196"/>
      <c r="E6" s="196"/>
      <c r="F6" s="196"/>
      <c r="G6" s="194"/>
      <c r="H6" s="22" t="s">
        <v>587</v>
      </c>
      <c r="I6" s="22" t="s">
        <v>588</v>
      </c>
      <c r="J6" s="194"/>
      <c r="K6" s="194"/>
      <c r="L6" s="194"/>
    </row>
    <row r="7" spans="1:12" ht="30.75" customHeight="1">
      <c r="A7" s="56"/>
      <c r="B7" s="56" t="s">
        <v>318</v>
      </c>
      <c r="C7" s="40"/>
      <c r="D7" s="40"/>
      <c r="E7" s="40">
        <f>E11+E31+E43+E51</f>
        <v>435.18624000000005</v>
      </c>
      <c r="F7" s="22"/>
      <c r="G7" s="60"/>
      <c r="H7" s="57"/>
      <c r="I7" s="57"/>
      <c r="J7" s="37"/>
      <c r="K7" s="60"/>
      <c r="L7" s="37"/>
    </row>
    <row r="8" spans="1:12" ht="19.5" customHeight="1">
      <c r="A8" s="42" t="s">
        <v>353</v>
      </c>
      <c r="B8" s="43" t="s">
        <v>327</v>
      </c>
      <c r="C8" s="40"/>
      <c r="D8" s="61"/>
      <c r="E8" s="40"/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6"/>
      <c r="D9" s="61"/>
      <c r="E9" s="46"/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6"/>
      <c r="D10" s="61"/>
      <c r="E10" s="46"/>
      <c r="F10" s="62"/>
      <c r="G10" s="63"/>
      <c r="H10" s="64"/>
      <c r="I10" s="64"/>
      <c r="J10" s="62"/>
      <c r="K10" s="63"/>
      <c r="L10" s="62"/>
    </row>
    <row r="11" spans="1:12" ht="19.5" customHeight="1">
      <c r="A11" s="42" t="s">
        <v>358</v>
      </c>
      <c r="B11" s="43" t="s">
        <v>329</v>
      </c>
      <c r="C11" s="65">
        <v>288.244008</v>
      </c>
      <c r="D11" s="66"/>
      <c r="E11" s="65">
        <v>288.244008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6"/>
      <c r="D12" s="61"/>
      <c r="E12" s="46"/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6"/>
      <c r="D13" s="61"/>
      <c r="E13" s="46"/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6"/>
      <c r="D14" s="61"/>
      <c r="E14" s="46"/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6"/>
      <c r="D15" s="61"/>
      <c r="E15" s="46"/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6"/>
      <c r="D16" s="61"/>
      <c r="E16" s="46"/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6"/>
      <c r="D17" s="61"/>
      <c r="E17" s="46"/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67">
        <v>288.244008</v>
      </c>
      <c r="D18" s="61"/>
      <c r="E18" s="46">
        <v>288.244008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6"/>
      <c r="D19" s="61"/>
      <c r="E19" s="46"/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6"/>
      <c r="D20" s="61"/>
      <c r="E20" s="46"/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6"/>
      <c r="D21" s="61"/>
      <c r="E21" s="46"/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6"/>
      <c r="D22" s="61"/>
      <c r="E22" s="46"/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6"/>
      <c r="D23" s="61"/>
      <c r="E23" s="46"/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6"/>
      <c r="D24" s="61"/>
      <c r="E24" s="46"/>
      <c r="F24" s="62"/>
      <c r="G24" s="63"/>
      <c r="H24" s="64"/>
      <c r="I24" s="64"/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6"/>
      <c r="D25" s="61"/>
      <c r="E25" s="46"/>
      <c r="F25" s="62"/>
      <c r="G25" s="63"/>
      <c r="H25" s="64"/>
      <c r="I25" s="64"/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6"/>
      <c r="D26" s="61"/>
      <c r="E26" s="46"/>
      <c r="F26" s="62"/>
      <c r="G26" s="63"/>
      <c r="H26" s="64"/>
      <c r="I26" s="64"/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6"/>
      <c r="D27" s="61"/>
      <c r="E27" s="46"/>
      <c r="F27" s="62"/>
      <c r="G27" s="63"/>
      <c r="H27" s="64"/>
      <c r="I27" s="64"/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6"/>
      <c r="D28" s="61"/>
      <c r="E28" s="46"/>
      <c r="F28" s="62"/>
      <c r="G28" s="63"/>
      <c r="H28" s="64"/>
      <c r="I28" s="64"/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6"/>
      <c r="D29" s="61"/>
      <c r="E29" s="46"/>
      <c r="F29" s="62"/>
      <c r="G29" s="63"/>
      <c r="H29" s="64"/>
      <c r="I29" s="64"/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6"/>
      <c r="D30" s="61"/>
      <c r="E30" s="46"/>
      <c r="F30" s="62"/>
      <c r="G30" s="63"/>
      <c r="H30" s="64"/>
      <c r="I30" s="64"/>
      <c r="J30" s="62"/>
      <c r="K30" s="63"/>
      <c r="L30" s="62"/>
    </row>
    <row r="31" spans="1:12" ht="19.5" customHeight="1">
      <c r="A31" s="43" t="s">
        <v>397</v>
      </c>
      <c r="B31" s="43" t="s">
        <v>331</v>
      </c>
      <c r="C31" s="46">
        <f>C32+C37+C39+C41</f>
        <v>100.42047199999999</v>
      </c>
      <c r="D31" s="46">
        <f>D32+D37+D39+D41</f>
        <v>0</v>
      </c>
      <c r="E31" s="46">
        <f>E32+E37+E39+E41</f>
        <v>100.42047199999999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6">
        <f>C33+C34+C35+C36</f>
        <v>100.42047199999999</v>
      </c>
      <c r="D32" s="61"/>
      <c r="E32" s="46">
        <f>E33+E34+E35+E36</f>
        <v>100.42047199999999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6"/>
      <c r="D33" s="61"/>
      <c r="E33" s="46"/>
      <c r="F33" s="62"/>
      <c r="G33" s="63"/>
      <c r="H33" s="64"/>
      <c r="I33" s="64"/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6">
        <v>26.707008</v>
      </c>
      <c r="D34" s="68"/>
      <c r="E34" s="61">
        <v>26.707008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6">
        <v>13.353504</v>
      </c>
      <c r="D35" s="68"/>
      <c r="E35" s="61">
        <v>13.353504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6">
        <v>60.35996</v>
      </c>
      <c r="D36" s="68"/>
      <c r="E36" s="61">
        <v>60.35996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6"/>
      <c r="D37" s="61"/>
      <c r="E37" s="46"/>
      <c r="F37" s="62"/>
      <c r="G37" s="63"/>
      <c r="H37" s="64"/>
      <c r="I37" s="64"/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6"/>
      <c r="D38" s="61"/>
      <c r="E38" s="46"/>
      <c r="F38" s="62"/>
      <c r="G38" s="63"/>
      <c r="H38" s="64"/>
      <c r="I38" s="64"/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6"/>
      <c r="D39" s="61"/>
      <c r="E39" s="46"/>
      <c r="F39" s="62"/>
      <c r="G39" s="63"/>
      <c r="H39" s="64"/>
      <c r="I39" s="64"/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6"/>
      <c r="D40" s="61"/>
      <c r="E40" s="46"/>
      <c r="F40" s="62"/>
      <c r="G40" s="63"/>
      <c r="H40" s="64"/>
      <c r="I40" s="64"/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6"/>
      <c r="D41" s="61"/>
      <c r="E41" s="46"/>
      <c r="F41" s="62"/>
      <c r="G41" s="63"/>
      <c r="H41" s="64"/>
      <c r="I41" s="64"/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6"/>
      <c r="D42" s="61"/>
      <c r="E42" s="46"/>
      <c r="F42" s="62"/>
      <c r="G42" s="63"/>
      <c r="H42" s="64"/>
      <c r="I42" s="64"/>
      <c r="J42" s="62"/>
      <c r="K42" s="63"/>
      <c r="L42" s="62"/>
    </row>
    <row r="43" spans="1:12" ht="19.5" customHeight="1">
      <c r="A43" s="43" t="s">
        <v>420</v>
      </c>
      <c r="B43" s="43" t="s">
        <v>332</v>
      </c>
      <c r="C43" s="40">
        <v>26.491504</v>
      </c>
      <c r="D43" s="61"/>
      <c r="E43" s="40">
        <v>26.491504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6">
        <v>26.491504</v>
      </c>
      <c r="D44" s="61"/>
      <c r="E44" s="46">
        <v>26.491504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6"/>
      <c r="D45" s="61"/>
      <c r="E45" s="46"/>
      <c r="F45" s="62"/>
      <c r="G45" s="63"/>
      <c r="H45" s="64"/>
      <c r="I45" s="64"/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6">
        <v>18.291504</v>
      </c>
      <c r="D46" s="61"/>
      <c r="E46" s="46">
        <v>18.291504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6"/>
      <c r="D47" s="61"/>
      <c r="E47" s="46"/>
      <c r="F47" s="62"/>
      <c r="G47" s="63"/>
      <c r="H47" s="64"/>
      <c r="I47" s="64"/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6">
        <v>8.2</v>
      </c>
      <c r="D48" s="61"/>
      <c r="E48" s="46">
        <v>8.2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6"/>
      <c r="D49" s="61"/>
      <c r="E49" s="46"/>
      <c r="F49" s="62"/>
      <c r="G49" s="63"/>
      <c r="H49" s="64"/>
      <c r="I49" s="64"/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6"/>
      <c r="D50" s="61"/>
      <c r="E50" s="46"/>
      <c r="F50" s="62"/>
      <c r="G50" s="63"/>
      <c r="H50" s="64"/>
      <c r="I50" s="64"/>
      <c r="J50" s="62"/>
      <c r="K50" s="63"/>
      <c r="L50" s="62"/>
    </row>
    <row r="51" spans="1:12" ht="19.5" customHeight="1">
      <c r="A51" s="43" t="s">
        <v>435</v>
      </c>
      <c r="B51" s="43" t="s">
        <v>337</v>
      </c>
      <c r="C51" s="40">
        <v>20.030256</v>
      </c>
      <c r="D51" s="61"/>
      <c r="E51" s="40">
        <v>20.030256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6">
        <v>20.030256</v>
      </c>
      <c r="D52" s="61"/>
      <c r="E52" s="46">
        <v>20.030256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6">
        <v>20.030256</v>
      </c>
      <c r="D53" s="61"/>
      <c r="E53" s="46">
        <v>20.030256</v>
      </c>
      <c r="F53" s="62"/>
      <c r="G53" s="63"/>
      <c r="H53" s="64"/>
      <c r="I53" s="64"/>
      <c r="J53" s="62"/>
      <c r="K53" s="63"/>
      <c r="L53" s="62"/>
    </row>
    <row r="54" spans="1:12" s="26" customFormat="1" ht="22.5" customHeight="1">
      <c r="A54" s="47" t="s">
        <v>589</v>
      </c>
      <c r="B54" s="48" t="s">
        <v>340</v>
      </c>
      <c r="C54" s="40"/>
      <c r="D54" s="40"/>
      <c r="E54" s="69"/>
      <c r="F54" s="69"/>
      <c r="G54" s="69"/>
      <c r="H54" s="69"/>
      <c r="I54" s="69"/>
      <c r="J54" s="69"/>
      <c r="K54" s="69"/>
      <c r="L54" s="69"/>
    </row>
    <row r="55" spans="1:12" ht="28.5" customHeight="1">
      <c r="A55" s="50" t="s">
        <v>590</v>
      </c>
      <c r="B55" s="51" t="s">
        <v>591</v>
      </c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28.5" customHeight="1">
      <c r="A56" s="50" t="s">
        <v>592</v>
      </c>
      <c r="B56" s="51" t="s">
        <v>593</v>
      </c>
      <c r="C56" s="46"/>
      <c r="D56" s="46"/>
      <c r="E56" s="68"/>
      <c r="F56" s="70"/>
      <c r="G56" s="70"/>
      <c r="H56" s="70"/>
      <c r="I56" s="70"/>
      <c r="J56" s="70"/>
      <c r="K56" s="70"/>
      <c r="L56" s="70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594</v>
      </c>
      <c r="B1" s="29"/>
    </row>
    <row r="2" spans="1:8" ht="44.25" customHeight="1">
      <c r="A2" s="201" t="s">
        <v>595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596</v>
      </c>
      <c r="G5" s="22" t="s">
        <v>597</v>
      </c>
      <c r="H5" s="22" t="s">
        <v>598</v>
      </c>
    </row>
    <row r="6" spans="1:8" s="26" customFormat="1" ht="29.25" customHeight="1">
      <c r="A6" s="38"/>
      <c r="B6" s="39" t="s">
        <v>318</v>
      </c>
      <c r="C6" s="40">
        <f>D6+E6</f>
        <v>435.18624000000005</v>
      </c>
      <c r="D6" s="40">
        <f>D7+D10+D30+D42+D50</f>
        <v>433.32624000000004</v>
      </c>
      <c r="E6" s="40">
        <f>E7+E10+E30+E42+E50+E53</f>
        <v>1.86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/>
      <c r="D7" s="40"/>
      <c r="E7" s="40"/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6"/>
      <c r="D8" s="46"/>
      <c r="E8" s="46"/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6"/>
      <c r="D9" s="46"/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0">
        <v>288.244008</v>
      </c>
      <c r="D10" s="40">
        <v>286.384008</v>
      </c>
      <c r="E10" s="40">
        <v>1.86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6"/>
      <c r="D11" s="46"/>
      <c r="E11" s="46"/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6"/>
      <c r="D12" s="46"/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6"/>
      <c r="D13" s="46"/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6"/>
      <c r="D14" s="46"/>
      <c r="E14" s="46"/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6">
        <v>288.244008</v>
      </c>
      <c r="D15" s="46">
        <v>286.384008</v>
      </c>
      <c r="E15" s="46">
        <v>1.86</v>
      </c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6"/>
      <c r="D16" s="46"/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6">
        <v>288.244008</v>
      </c>
      <c r="D17" s="46">
        <v>286.384008</v>
      </c>
      <c r="E17" s="46">
        <v>1.86</v>
      </c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6"/>
      <c r="D18" s="46"/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6"/>
      <c r="D19" s="46"/>
      <c r="E19" s="46"/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6"/>
      <c r="D20" s="46"/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6"/>
      <c r="D21" s="46"/>
      <c r="E21" s="46"/>
      <c r="F21" s="41"/>
      <c r="G21" s="41"/>
      <c r="H21" s="41"/>
    </row>
    <row r="22" spans="1:8" ht="29.25" customHeight="1">
      <c r="A22" s="44" t="s">
        <v>381</v>
      </c>
      <c r="B22" s="45" t="s">
        <v>382</v>
      </c>
      <c r="C22" s="46"/>
      <c r="D22" s="46"/>
      <c r="E22" s="46"/>
      <c r="F22" s="41"/>
      <c r="G22" s="41"/>
      <c r="H22" s="41"/>
    </row>
    <row r="23" spans="1:8" ht="29.25" customHeight="1">
      <c r="A23" s="45" t="s">
        <v>383</v>
      </c>
      <c r="B23" s="45" t="s">
        <v>384</v>
      </c>
      <c r="C23" s="46"/>
      <c r="D23" s="46"/>
      <c r="E23" s="46"/>
      <c r="F23" s="41"/>
      <c r="G23" s="41"/>
      <c r="H23" s="41"/>
    </row>
    <row r="24" spans="1:8" ht="29.25" customHeight="1">
      <c r="A24" s="45" t="s">
        <v>385</v>
      </c>
      <c r="B24" s="45" t="s">
        <v>386</v>
      </c>
      <c r="C24" s="46"/>
      <c r="D24" s="46"/>
      <c r="E24" s="46"/>
      <c r="F24" s="41"/>
      <c r="G24" s="41"/>
      <c r="H24" s="41"/>
    </row>
    <row r="25" spans="1:8" ht="29.25" customHeight="1">
      <c r="A25" s="44" t="s">
        <v>387</v>
      </c>
      <c r="B25" s="45" t="s">
        <v>388</v>
      </c>
      <c r="C25" s="46"/>
      <c r="D25" s="46"/>
      <c r="E25" s="46"/>
      <c r="F25" s="41"/>
      <c r="G25" s="41"/>
      <c r="H25" s="41"/>
    </row>
    <row r="26" spans="1:8" ht="29.25" customHeight="1">
      <c r="A26" s="45" t="s">
        <v>389</v>
      </c>
      <c r="B26" s="45" t="s">
        <v>390</v>
      </c>
      <c r="C26" s="46"/>
      <c r="D26" s="46"/>
      <c r="E26" s="46"/>
      <c r="F26" s="41"/>
      <c r="G26" s="41"/>
      <c r="H26" s="41"/>
    </row>
    <row r="27" spans="1:8" ht="29.25" customHeight="1">
      <c r="A27" s="45" t="s">
        <v>391</v>
      </c>
      <c r="B27" s="45" t="s">
        <v>392</v>
      </c>
      <c r="C27" s="46"/>
      <c r="D27" s="46"/>
      <c r="E27" s="46"/>
      <c r="F27" s="41"/>
      <c r="G27" s="41"/>
      <c r="H27" s="41"/>
    </row>
    <row r="28" spans="1:8" ht="29.25" customHeight="1">
      <c r="A28" s="45" t="s">
        <v>393</v>
      </c>
      <c r="B28" s="45" t="s">
        <v>394</v>
      </c>
      <c r="C28" s="46"/>
      <c r="D28" s="46"/>
      <c r="E28" s="46"/>
      <c r="F28" s="41"/>
      <c r="G28" s="41"/>
      <c r="H28" s="41"/>
    </row>
    <row r="29" spans="1:8" ht="29.25" customHeight="1">
      <c r="A29" s="45" t="s">
        <v>395</v>
      </c>
      <c r="B29" s="45" t="s">
        <v>396</v>
      </c>
      <c r="C29" s="46"/>
      <c r="D29" s="46"/>
      <c r="E29" s="46"/>
      <c r="F29" s="41"/>
      <c r="G29" s="41"/>
      <c r="H29" s="41"/>
    </row>
    <row r="30" spans="1:8" ht="29.25" customHeight="1">
      <c r="A30" s="43" t="s">
        <v>397</v>
      </c>
      <c r="B30" s="43" t="s">
        <v>331</v>
      </c>
      <c r="C30" s="40">
        <v>100.42047199999999</v>
      </c>
      <c r="D30" s="40">
        <v>100.42047199999999</v>
      </c>
      <c r="E30" s="40"/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6">
        <v>100.42047199999999</v>
      </c>
      <c r="D31" s="46">
        <v>100.42047199999999</v>
      </c>
      <c r="E31" s="46"/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6"/>
      <c r="D32" s="46"/>
      <c r="E32" s="46"/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6">
        <v>26.707008</v>
      </c>
      <c r="D33" s="46">
        <v>26.707008</v>
      </c>
      <c r="E33" s="46"/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6">
        <v>13.353504</v>
      </c>
      <c r="D34" s="46">
        <v>13.353504</v>
      </c>
      <c r="E34" s="46"/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6">
        <v>60.35996</v>
      </c>
      <c r="D35" s="46">
        <v>60.35996</v>
      </c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6"/>
      <c r="D36" s="46"/>
      <c r="E36" s="46"/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6"/>
      <c r="D37" s="46"/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6"/>
      <c r="D38" s="46"/>
      <c r="E38" s="46"/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6"/>
      <c r="D39" s="46"/>
      <c r="E39" s="46">
        <v>0</v>
      </c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6"/>
      <c r="D40" s="46"/>
      <c r="E40" s="46">
        <v>0</v>
      </c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6"/>
      <c r="D41" s="46"/>
      <c r="E41" s="46">
        <v>0</v>
      </c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0">
        <v>26.491504</v>
      </c>
      <c r="D42" s="40">
        <v>26.491504</v>
      </c>
      <c r="E42" s="40">
        <v>0</v>
      </c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6">
        <v>26.491504</v>
      </c>
      <c r="D43" s="46">
        <v>26.491504</v>
      </c>
      <c r="E43" s="46">
        <v>0</v>
      </c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6"/>
      <c r="D44" s="46"/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6">
        <v>18.291504</v>
      </c>
      <c r="D45" s="46">
        <v>18.291504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6"/>
      <c r="D46" s="46"/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6">
        <v>8.2</v>
      </c>
      <c r="D47" s="46">
        <v>8.2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6"/>
      <c r="D48" s="46"/>
      <c r="E48" s="46">
        <v>0</v>
      </c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6"/>
      <c r="D49" s="46"/>
      <c r="E49" s="46">
        <v>0</v>
      </c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0">
        <v>20.030256</v>
      </c>
      <c r="D50" s="40">
        <v>20.030256</v>
      </c>
      <c r="E50" s="40">
        <v>0</v>
      </c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6">
        <v>20.030256</v>
      </c>
      <c r="D51" s="46">
        <v>20.030256</v>
      </c>
      <c r="E51" s="46">
        <v>0</v>
      </c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6">
        <v>20.030256</v>
      </c>
      <c r="D52" s="46">
        <v>20.030256</v>
      </c>
      <c r="E52" s="46">
        <v>0</v>
      </c>
      <c r="F52" s="41"/>
      <c r="G52" s="41"/>
      <c r="H52" s="41"/>
    </row>
    <row r="53" spans="1:8" s="26" customFormat="1" ht="29.25" customHeight="1">
      <c r="A53" s="47" t="s">
        <v>589</v>
      </c>
      <c r="B53" s="48" t="s">
        <v>340</v>
      </c>
      <c r="C53" s="49"/>
      <c r="D53" s="49"/>
      <c r="E53" s="49"/>
      <c r="F53" s="41"/>
      <c r="G53" s="41"/>
      <c r="H53" s="41"/>
    </row>
    <row r="54" spans="1:8" ht="29.25" customHeight="1">
      <c r="A54" s="50" t="s">
        <v>590</v>
      </c>
      <c r="B54" s="51" t="s">
        <v>591</v>
      </c>
      <c r="C54" s="52"/>
      <c r="D54" s="52"/>
      <c r="E54" s="52"/>
      <c r="F54" s="41"/>
      <c r="G54" s="41"/>
      <c r="H54" s="41"/>
    </row>
    <row r="55" spans="1:8" ht="29.25" customHeight="1">
      <c r="A55" s="50" t="s">
        <v>592</v>
      </c>
      <c r="B55" s="51" t="s">
        <v>593</v>
      </c>
      <c r="C55" s="52"/>
      <c r="D55" s="52"/>
      <c r="E55" s="52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C8C1CFEFAC7C42FF81CC58A1287AD4BC</vt:lpwstr>
  </property>
</Properties>
</file>