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伤残抚恤金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<sst xmlns="http://schemas.openxmlformats.org/spreadsheetml/2006/main" count="1844" uniqueCount="713">
  <si>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</si>
  <si>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</si>
  <si>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</si>
  <si>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</si>
  <si>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</si>
  <si>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</si>
  <si>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</si>
  <si>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</si>
  <si>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</si>
  <si>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</si>
  <si>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</si>
  <si>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</si>
  <si>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</si>
  <si>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</si>
  <si>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</si>
  <si>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</si>
  <si>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</si>
  <si>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</si>
  <si>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</si>
  <si>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</si>
  <si>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</si>
  <si>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</si>
  <si>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</si>
  <si>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</si>
  <si>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</si>
  <si>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</si>
  <si>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</si>
  <si>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</si>
  <si>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</si>
  <si>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</si>
  <si>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</si>
  <si>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</si>
  <si>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</si>
  <si>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</si>
  <si>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</si>
  <si>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</si>
  <si>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</si>
  <si>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</si>
  <si>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</si>
  <si>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</si>
  <si>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</si>
  <si>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</si>
  <si>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</si>
  <si>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</si>
  <si>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</si>
  <si>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</si>
  <si>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</si>
  <si>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</si>
  <si>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</si>
  <si>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</si>
  <si>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</si>
  <si>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</si>
  <si>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</si>
  <si>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</si>
  <si>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</si>
  <si>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</si>
  <si>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</si>
  <si>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</si>
  <si>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</si>
  <si>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</si>
  <si>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</si>
  <si>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</si>
  <si>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</si>
  <si>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</si>
  <si>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</si>
  <si>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</si>
  <si>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</si>
  <si>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</si>
  <si>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</si>
  <si>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</si>
  <si>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</si>
  <si>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</si>
  <si>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</si>
  <si>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</si>
  <si>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</si>
  <si>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</si>
  <si>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</si>
  <si>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</si>
  <si>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</si>
  <si>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</si>
  <si>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</si>
  <si>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</si>
  <si>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</si>
  <si>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</si>
  <si>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</si>
  <si>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</si>
  <si>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</si>
  <si>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</si>
  <si>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</si>
  <si>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</si>
  <si>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</si>
  <si>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</si>
  <si>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</si>
  <si>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</si>
  <si>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</si>
  <si>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</si>
  <si>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</si>
  <si>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</si>
  <si>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</si>
  <si>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</si>
  <si>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</si>
  <si>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</si>
  <si>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</si>
  <si>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</si>
  <si>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</si>
  <si>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</si>
  <si>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</si>
  <si>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</si>
  <si>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</si>
  <si>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</si>
  <si>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</si>
  <si>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</si>
  <si>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</si>
  <si>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</si>
  <si>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</si>
  <si>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</si>
  <si>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</si>
  <si>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</si>
  <si>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</si>
  <si>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</si>
  <si>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</si>
  <si>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</si>
  <si>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</si>
  <si>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</si>
  <si>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</si>
  <si>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</si>
  <si>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</si>
  <si>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</si>
  <si>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</si>
  <si>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</si>
  <si>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</si>
  <si>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</si>
  <si>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</si>
  <si>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</si>
  <si>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</si>
  <si>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</si>
  <si>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</si>
  <si>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</si>
  <si>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</si>
  <si>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</si>
  <si>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</si>
  <si>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</si>
  <si>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</si>
  <si>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</si>
  <si>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</si>
  <si>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</si>
  <si>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</si>
  <si>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</si>
  <si>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</si>
  <si>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</si>
  <si>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</si>
  <si>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</si>
  <si>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</si>
  <si>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</si>
  <si>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</si>
  <si>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</si>
  <si>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</si>
  <si>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</si>
  <si>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</si>
  <si>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</si>
  <si>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</si>
  <si>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</si>
  <si>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</si>
  <si>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</si>
  <si>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</si>
  <si>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</si>
  <si>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</si>
  <si>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</si>
  <si>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</si>
  <si>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</si>
  <si>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</si>
  <si>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</si>
  <si>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</si>
  <si>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</si>
  <si>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</si>
  <si>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</si>
  <si>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</si>
  <si>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</si>
  <si>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</si>
  <si>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</si>
  <si>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</si>
  <si>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</si>
  <si>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</si>
  <si>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</si>
  <si>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</si>
  <si>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</si>
  <si>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</si>
  <si>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</si>
  <si>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</si>
  <si>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</si>
  <si>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</si>
  <si>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</si>
  <si>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</si>
  <si>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</si>
  <si>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</si>
  <si>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</si>
  <si>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</si>
  <si>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</si>
  <si>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</si>
  <si>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</si>
  <si>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</si>
  <si>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</si>
  <si>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</si>
  <si>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</si>
  <si>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</si>
  <si>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</si>
  <si>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</si>
  <si>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</si>
  <si>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</si>
  <si>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</si>
  <si>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</si>
  <si>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</si>
  <si>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</si>
  <si>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</si>
  <si>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</si>
  <si>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</si>
  <si>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</si>
  <si>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</si>
  <si>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</si>
  <si>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</si>
  <si>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</si>
  <si>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</si>
  <si>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</si>
  <si>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</si>
  <si>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</si>
  <si>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</si>
  <si>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</si>
  <si>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</si>
  <si>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</si>
  <si>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</si>
  <si>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</si>
  <si>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</si>
  <si>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</si>
  <si>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</si>
  <si>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</si>
  <si>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</si>
  <si>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</si>
  <si>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</si>
  <si>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</si>
  <si>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</si>
  <si>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</si>
  <si>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</si>
  <si>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</si>
  <si>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</si>
  <si>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</si>
  <si>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</si>
  <si>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</si>
  <si>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</si>
  <si>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</si>
  <si>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</si>
  <si>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</si>
  <si>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</si>
  <si>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</si>
  <si>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</si>
  <si>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</si>
  <si>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</si>
  <si>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</si>
  <si>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</si>
  <si>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</si>
  <si>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</si>
  <si>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</si>
  <si>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</si>
  <si>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</si>
  <si>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</si>
  <si>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</si>
  <si>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</si>
  <si>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</si>
  <si>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</si>
  <si>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</si>
  <si>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</si>
  <si>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</si>
  <si>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</si>
  <si>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</si>
  <si>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</si>
  <si>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</si>
  <si>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</si>
  <si>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</si>
  <si>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</si>
  <si>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</si>
  <si>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</si>
  <si>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</si>
  <si>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</si>
  <si>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</si>
  <si>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</si>
  <si>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</si>
  <si>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</si>
  <si>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</si>
  <si>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</si>
  <si>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</si>
  <si>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</si>
  <si>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</si>
  <si>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</si>
  <si>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</si>
  <si>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</si>
  <si>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</si>
  <si>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</si>
  <si>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</si>
  <si>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</si>
  <si>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</si>
  <si>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</si>
  <si>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</si>
  <si>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</si>
  <si>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</si>
  <si>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</si>
  <si>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</si>
  <si>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</si>
  <si>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</si>
  <si>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</si>
  <si>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</si>
  <si>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</si>
  <si>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</si>
  <si>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</si>
  <si>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重庆市綦江南州中学校财政拨款收支总表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</si>
  <si>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</si>
  <si>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</si>
  <si>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</si>
  <si>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</si>
  <si>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</si>
  <si>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</si>
  <si>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</si>
  <si>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</si>
  <si>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</si>
  <si>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</si>
  <si>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</si>
  <si>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</si>
  <si>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</si>
  <si>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</si>
  <si>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</si>
  <si>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</si>
  <si>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</si>
  <si>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</si>
  <si>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</si>
  <si>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</si>
  <si>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</si>
  <si>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</si>
  <si>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</si>
  <si>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</si>
  <si>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</si>
  <si>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</si>
  <si>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</si>
  <si>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</si>
  <si>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</si>
  <si>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</si>
  <si>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</si>
  <si>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</si>
  <si>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重庆市綦江南州中学校一般公共预算财政拨款支出预算表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</si>
  <si>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</si>
  <si>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</si>
  <si>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</si>
  <si>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</si>
  <si>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</si>
  <si>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</si>
  <si>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</si>
  <si>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</si>
  <si>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</si>
  <si>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</si>
  <si>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</si>
  <si>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</si>
  <si>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</si>
  <si>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</si>
  <si>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</si>
  <si>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</si>
  <si>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</si>
  <si>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</si>
  <si>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</si>
  <si>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</si>
  <si>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</si>
  <si>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</si>
  <si>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</si>
  <si>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</si>
  <si>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</si>
  <si>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</si>
  <si>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</si>
  <si>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</si>
  <si>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</si>
  <si>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</si>
  <si>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</si>
  <si>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</si>
  <si>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</si>
  <si>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</si>
  <si>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</si>
  <si>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</si>
  <si>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</si>
  <si>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</si>
  <si>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</si>
  <si>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</si>
  <si>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</si>
  <si>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</si>
  <si>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</si>
  <si>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</si>
  <si>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</si>
  <si>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</si>
  <si>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</si>
  <si>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</si>
  <si>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</si>
  <si>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</si>
  <si>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</si>
  <si>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</si>
  <si>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</si>
  <si>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</si>
  <si>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</si>
  <si>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</si>
  <si>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</si>
  <si>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</si>
  <si>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</si>
  <si>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</si>
  <si>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</si>
  <si>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</si>
  <si>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</si>
  <si>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</si>
  <si>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</si>
  <si>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</si>
  <si>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</si>
  <si>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</si>
  <si>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</si>
  <si>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</si>
  <si>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</si>
  <si>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</si>
  <si>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</si>
  <si>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</si>
  <si>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</si>
  <si>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</si>
  <si>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</si>
  <si>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</si>
  <si>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</si>
  <si>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</si>
  <si>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</si>
  <si>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</si>
  <si>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</si>
  <si>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</si>
  <si>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</si>
  <si>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</si>
  <si>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</si>
  <si>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</si>
  <si>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</si>
  <si>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</si>
  <si>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</si>
  <si>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</si>
  <si>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</si>
  <si>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</si>
  <si>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</si>
  <si>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</si>
  <si>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重庆市綦江南州中学校一般公共预算财政拨款基本支出预算表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</si>
  <si>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</si>
  <si>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</si>
  <si>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</si>
  <si>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</si>
  <si>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</si>
  <si>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</si>
  <si>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</si>
  <si>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</si>
  <si>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</si>
  <si>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</si>
  <si>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</si>
  <si>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</si>
  <si>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</si>
  <si>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</si>
  <si>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</si>
  <si>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</si>
  <si>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</si>
  <si>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</si>
  <si>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</si>
  <si>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</si>
  <si>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</si>
  <si>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</si>
  <si>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</si>
  <si>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</si>
  <si>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</si>
  <si>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</si>
  <si>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</si>
  <si>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</si>
  <si>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</si>
  <si>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</si>
  <si>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</si>
  <si>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</si>
  <si>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</si>
  <si>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</si>
  <si>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</si>
  <si>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</si>
  <si>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</si>
  <si>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</si>
  <si>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</si>
  <si>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</si>
  <si>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</si>
  <si>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</si>
  <si>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</si>
  <si>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</si>
  <si>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</si>
  <si>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</si>
  <si>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</si>
  <si>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</si>
  <si>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</si>
  <si>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</si>
  <si>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</si>
  <si>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</si>
  <si>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</si>
  <si>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</si>
  <si>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</si>
  <si>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</si>
  <si>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</si>
  <si>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</si>
  <si>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</si>
  <si>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</si>
  <si>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</si>
  <si>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</si>
  <si>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</si>
  <si>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</si>
  <si>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</si>
  <si>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</si>
  <si>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</si>
  <si>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</si>
  <si>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</si>
  <si>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</si>
  <si>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</si>
  <si>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</si>
  <si>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</si>
  <si>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</si>
  <si>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</si>
  <si>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</si>
  <si>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</si>
  <si>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</si>
  <si>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</si>
  <si>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</si>
  <si>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</si>
  <si>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</si>
  <si>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</si>
  <si>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</si>
  <si>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</si>
  <si>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</si>
  <si>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</si>
  <si>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</si>
  <si>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</si>
  <si>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</si>
  <si>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</si>
  <si>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</si>
  <si>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</si>
  <si>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</si>
  <si>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</si>
  <si>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</si>
  <si>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</si>
  <si>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</si>
  <si>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</si>
  <si>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</si>
  <si>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</si>
  <si>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</si>
  <si>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</si>
  <si>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</si>
  <si>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</si>
  <si>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</si>
  <si>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</si>
  <si>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</si>
  <si>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</si>
  <si>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</si>
  <si>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</si>
  <si>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</si>
  <si>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</si>
  <si>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</si>
  <si>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</si>
  <si>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重庆市綦江南州中学校一般公共预算“三公”经费支出表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</si>
  <si>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</si>
  <si>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</si>
  <si>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</si>
  <si>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</si>
  <si>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</si>
  <si>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</si>
  <si>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</si>
  <si>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重庆市綦江南州中学校政府性基金预算支出表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</si>
  <si>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</si>
  <si>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</si>
  <si>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</si>
  <si>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重庆市綦江南州中学校部门收支总表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</si>
  <si>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</si>
  <si>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</si>
  <si>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</si>
  <si>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</si>
  <si>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</si>
  <si>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</si>
  <si>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</si>
  <si>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</si>
  <si>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</si>
  <si>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</si>
  <si>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</si>
  <si>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</si>
  <si>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</si>
  <si>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重庆市綦江南州中学校部门收入总表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</si>
  <si>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</si>
  <si>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</si>
  <si>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</si>
  <si>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</si>
  <si>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</si>
  <si>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</si>
  <si>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</si>
  <si>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</si>
  <si>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</si>
  <si>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</si>
  <si>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重庆市綦江南州中学校部门支出总表</t>
  </si>
  <si>
    <t>上缴上级支出</t>
  </si>
  <si>
    <t>事业单位经营支出</t>
  </si>
  <si>
    <t>对下级单位补助支出</t>
  </si>
  <si>
    <t>附件3-9</t>
  </si>
  <si>
    <t>重庆市綦江南州中学校政府采购预算明细表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</si>
  <si>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</si>
  <si>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</si>
  <si>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</si>
  <si>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</si>
  <si>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</si>
  <si>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</si>
  <si>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</si>
  <si>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</si>
  <si>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103-重庆市綦江南州中学校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</si>
  <si>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</si>
  <si>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</si>
  <si>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</si>
  <si>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</si>
  <si>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</si>
  <si>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</si>
  <si>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</si>
  <si>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</si>
  <si>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</si>
  <si>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我校将继续深入贯彻落实党的十九届五中全会精神和全国、全市、全区教育大会精神，着力提升党建工作见实效，抓实抓牢疫情防控常态化工作，着力加快教育现代化，全力办好新时代綦江人民满意的教育。全面推进素质教育，培养全面发展的社会主义事业建设者和接班人。一是加快推进义务教育优质均衡，不断提高师资水平和改善学校办学条件。二是落实立德树人根本任务，加强我校学生体育锻炼和艺术培养，不断增强学生体质和素养，满足普通高考综合改革的各项条件要求，家庭经济困难学生资助全覆盖，从制度上确保不让一个学生因家庭经济困难而失学。三是维护安全稳定，完善我校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</si>
  <si>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</si>
  <si>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</si>
  <si>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</si>
  <si>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</si>
  <si>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</si>
  <si>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</si>
  <si>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</si>
  <si>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</si>
  <si>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</si>
  <si>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</si>
  <si>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</si>
  <si>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</si>
  <si>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</si>
  <si>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</si>
  <si>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学生资助人数</t>
  </si>
  <si>
    <t>人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</si>
  <si>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</si>
  <si>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</si>
  <si>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</si>
  <si>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</si>
  <si>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</si>
  <si>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</si>
  <si>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</si>
  <si>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提升教学质量率</t>
  </si>
  <si>
    <t>89</t>
  </si>
  <si>
    <t>社会效应</t>
  </si>
  <si>
    <t>服务对象满意指标</t>
  </si>
  <si>
    <t>师生对学校满意度</t>
  </si>
  <si>
    <t>92</t>
  </si>
  <si>
    <t>社会效益</t>
  </si>
  <si>
    <t>区域内初中校际差异系数</t>
  </si>
  <si>
    <t>≤</t>
  </si>
  <si>
    <t>45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</si>
  <si>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</si>
  <si>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</si>
  <si>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</si>
  <si>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</si>
  <si>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</si>
  <si>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</si>
  <si>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</si>
  <si>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重庆市綦江南州中学校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</si>
  <si>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</si>
  <si>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</si>
  <si>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</si>
  <si>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</si>
  <si>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</si>
  <si>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</si>
  <si>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</si>
  <si>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</si>
  <si>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为我校6名遗属、长赡人员提供生活补助</t>
  </si>
  <si>
    <t>项目当年绩效目标</t>
  </si>
  <si>
    <t>我校遗属、长赡人员6人，全年提供6.24万元以保证遗属人员的基本生活得到保障，解决困难群众面临的生存风险，有利于维护安定团结，实现社会的稳定和谐发展。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</si>
  <si>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</si>
  <si>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</si>
  <si>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</si>
  <si>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</si>
  <si>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</si>
  <si>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</si>
  <si>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</si>
  <si>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</si>
  <si>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</si>
  <si>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</si>
  <si>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</si>
  <si>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</si>
  <si>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</si>
  <si>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</si>
  <si>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</si>
  <si>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</si>
  <si>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</si>
  <si>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</si>
  <si>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</si>
  <si>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</si>
  <si>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</si>
  <si>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</si>
  <si>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</si>
  <si>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</si>
  <si>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</si>
  <si>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</si>
  <si>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</si>
  <si>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</si>
  <si>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50011022T000002006982-伤残抚恤金</t>
  </si>
  <si>
    <t>依据渝退役军人局【2021】30号、綦退役军人发【2021】50号文件，教育系统老工伤人员2021年调整残疾抚恤金优待金发放标准。我校伤残抚恤人员1名，全年共计发放4.74万元抚恤金。</t>
  </si>
  <si>
    <t>依据渝退役军人局【2021】30号、綦退役军人发【2021】50号文件，教育系统老工伤人员2021年调整残疾抚恤金优待金发放标准。我校伤残抚恤人员1名，全年共计发放4.74万元抚恤金以保障基本生需要求。</t>
  </si>
  <si>
    <t>抚恤金补助人数</t>
  </si>
  <si>
    <t>人数</t>
  </si>
  <si>
    <t>15</t>
  </si>
  <si>
    <t>抚恤金按时到位率</t>
  </si>
  <si>
    <t>伤残抚恤政策知晓率</t>
  </si>
  <si>
    <t>可持续发展指标</t>
  </si>
  <si>
    <t>服务对象满意度指标</t>
  </si>
  <si>
    <t>补助对象满意度</t>
  </si>
  <si>
    <t>95</t>
  </si>
  <si>
    <t>补助对象投诉率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</si>
</sst>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0" fillId="0" borderId="19" xfId="42" applyFont="1" applyFill="1" applyBorder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1" xfId="42" applyFont="1" applyBorder="1" applyAlignment="1">
      <alignment vertical="center" wrapText="1"/>
      <protection/>
    </xf>
    <xf numFmtId="4" fontId="10" fillId="0" borderId="21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1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1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21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1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19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1.7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1.7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1.7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1.7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1.7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1.7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1.7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1.7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1.7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1.7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1.7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1.7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1.7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1.7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1.7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1.7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1.7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1.7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1.7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1.7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1.7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1.7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1.7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1.7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1.7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1.7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1.7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1.7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1.7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1.7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1.7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1.7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1.7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1.7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1.7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1.7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1.7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1.7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1.7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1.7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1.7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1.7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1.7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1.7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1.7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1.7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1.7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1.7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1.7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1.7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1.7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1.7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1.7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1.7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1.7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1.7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1.7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1.7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1.7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1.7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1.7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1.7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1.7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1.7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1.7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1.7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1.7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1.7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1.7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1.7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1.7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1.7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1.7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1.7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1.7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1.7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1.7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1.7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1.7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1.7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1.7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1.7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4" sqref="F4:F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00" t="s">
        <v>600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580</v>
      </c>
      <c r="D4" s="194" t="s">
        <v>586</v>
      </c>
      <c r="E4" s="194" t="s">
        <v>571</v>
      </c>
      <c r="F4" s="194" t="s">
        <v>572</v>
      </c>
      <c r="G4" s="194" t="s">
        <v>573</v>
      </c>
      <c r="H4" s="194"/>
      <c r="I4" s="194" t="s">
        <v>574</v>
      </c>
      <c r="J4" s="194" t="s">
        <v>575</v>
      </c>
      <c r="K4" s="194" t="s">
        <v>578</v>
      </c>
    </row>
    <row r="5" spans="1:11" s="18" customFormat="1" ht="57" customHeight="1">
      <c r="A5" s="201"/>
      <c r="B5" s="194"/>
      <c r="C5" s="194"/>
      <c r="D5" s="194"/>
      <c r="E5" s="194"/>
      <c r="F5" s="194"/>
      <c r="G5" s="21" t="s">
        <v>587</v>
      </c>
      <c r="H5" s="21" t="s">
        <v>601</v>
      </c>
      <c r="I5" s="194"/>
      <c r="J5" s="194"/>
      <c r="K5" s="194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B1">
      <selection activeCell="B11" sqref="B11:K1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s="4" customFormat="1" ht="23.25">
      <c r="A2" s="205" t="s">
        <v>606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s="4" customFormat="1" ht="14.25">
      <c r="A3" s="208" t="s">
        <v>607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s="4" customFormat="1" ht="25.5" customHeight="1">
      <c r="A4" s="211" t="s">
        <v>608</v>
      </c>
      <c r="B4" s="212"/>
      <c r="C4" s="213" t="s">
        <v>609</v>
      </c>
      <c r="D4" s="213"/>
      <c r="E4" s="213"/>
      <c r="F4" s="213"/>
      <c r="G4" s="213"/>
      <c r="H4" s="213"/>
      <c r="I4" s="213"/>
      <c r="J4" s="214" t="s">
        <v>610</v>
      </c>
      <c r="K4" s="215"/>
      <c r="L4" s="14"/>
    </row>
    <row r="5" spans="1:12" s="4" customFormat="1" ht="30" customHeight="1">
      <c r="A5" s="229" t="s">
        <v>611</v>
      </c>
      <c r="B5" s="229"/>
      <c r="C5" s="227" t="s">
        <v>612</v>
      </c>
      <c r="D5" s="216" t="s">
        <v>351</v>
      </c>
      <c r="E5" s="216"/>
      <c r="F5" s="216"/>
      <c r="G5" s="216"/>
      <c r="H5" s="217" t="s">
        <v>352</v>
      </c>
      <c r="I5" s="217"/>
      <c r="J5" s="217"/>
      <c r="K5" s="217"/>
      <c r="L5" s="14"/>
    </row>
    <row r="6" spans="1:12" s="4" customFormat="1" ht="30" customHeight="1">
      <c r="A6" s="230"/>
      <c r="B6" s="230"/>
      <c r="C6" s="228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30"/>
      <c r="B7" s="230"/>
      <c r="C7" s="8">
        <v>102837580.73</v>
      </c>
      <c r="D7" s="8">
        <v>102727768.73</v>
      </c>
      <c r="E7" s="8">
        <v>102727768.73</v>
      </c>
      <c r="F7" s="9" t="s">
        <v>616</v>
      </c>
      <c r="G7" s="9" t="s">
        <v>616</v>
      </c>
      <c r="H7" s="9">
        <v>109812</v>
      </c>
      <c r="I7" s="15">
        <v>109812</v>
      </c>
      <c r="J7" s="9"/>
      <c r="K7" s="9" t="s">
        <v>616</v>
      </c>
    </row>
    <row r="8" spans="1:11" s="4" customFormat="1" ht="78" customHeight="1">
      <c r="A8" s="201" t="s">
        <v>617</v>
      </c>
      <c r="B8" s="10" t="s">
        <v>618</v>
      </c>
      <c r="C8" s="218" t="s">
        <v>619</v>
      </c>
      <c r="D8" s="218"/>
      <c r="E8" s="218"/>
      <c r="F8" s="218"/>
      <c r="G8" s="218"/>
      <c r="H8" s="218"/>
      <c r="I8" s="218"/>
      <c r="J8" s="218"/>
      <c r="K8" s="218"/>
    </row>
    <row r="9" spans="1:11" s="4" customFormat="1" ht="84" customHeight="1">
      <c r="A9" s="201"/>
      <c r="B9" s="219" t="s">
        <v>620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4" customFormat="1" ht="30" customHeight="1">
      <c r="A10" s="201"/>
      <c r="B10" s="11" t="s">
        <v>621</v>
      </c>
      <c r="C10" s="220" t="s">
        <v>622</v>
      </c>
      <c r="D10" s="221"/>
      <c r="E10" s="220" t="s">
        <v>623</v>
      </c>
      <c r="F10" s="222"/>
      <c r="G10" s="221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6"/>
      <c r="B11" s="12" t="s">
        <v>628</v>
      </c>
      <c r="C11" s="223" t="s">
        <v>629</v>
      </c>
      <c r="D11" s="224"/>
      <c r="E11" s="225" t="s">
        <v>630</v>
      </c>
      <c r="F11" s="225"/>
      <c r="G11" s="225" t="s">
        <v>616</v>
      </c>
      <c r="H11" s="12" t="s">
        <v>631</v>
      </c>
      <c r="I11" s="12" t="s">
        <v>632</v>
      </c>
      <c r="J11" s="16" t="s">
        <v>633</v>
      </c>
      <c r="K11" s="17">
        <v>20</v>
      </c>
    </row>
    <row r="12" spans="1:11" s="4" customFormat="1" ht="30" customHeight="1">
      <c r="A12" s="226"/>
      <c r="B12" s="12" t="s">
        <v>628</v>
      </c>
      <c r="C12" s="223" t="s">
        <v>629</v>
      </c>
      <c r="D12" s="224"/>
      <c r="E12" s="225" t="s">
        <v>634</v>
      </c>
      <c r="F12" s="225"/>
      <c r="G12" s="225"/>
      <c r="H12" s="12" t="s">
        <v>631</v>
      </c>
      <c r="I12" s="12">
        <v>600</v>
      </c>
      <c r="J12" s="16" t="s">
        <v>635</v>
      </c>
      <c r="K12" s="17">
        <v>20</v>
      </c>
    </row>
    <row r="13" spans="1:11" s="4" customFormat="1" ht="30" customHeight="1">
      <c r="A13" s="226"/>
      <c r="B13" s="12" t="s">
        <v>628</v>
      </c>
      <c r="C13" s="223" t="s">
        <v>636</v>
      </c>
      <c r="D13" s="224"/>
      <c r="E13" s="225" t="s">
        <v>637</v>
      </c>
      <c r="F13" s="225"/>
      <c r="G13" s="225"/>
      <c r="H13" s="12" t="s">
        <v>631</v>
      </c>
      <c r="I13" s="12" t="s">
        <v>638</v>
      </c>
      <c r="J13" s="16" t="s">
        <v>633</v>
      </c>
      <c r="K13" s="17">
        <v>10</v>
      </c>
    </row>
    <row r="14" spans="1:11" s="4" customFormat="1" ht="30" customHeight="1">
      <c r="A14" s="226"/>
      <c r="B14" s="12" t="s">
        <v>639</v>
      </c>
      <c r="C14" s="223" t="s">
        <v>629</v>
      </c>
      <c r="D14" s="224"/>
      <c r="E14" s="225" t="s">
        <v>640</v>
      </c>
      <c r="F14" s="225"/>
      <c r="G14" s="225"/>
      <c r="H14" s="12" t="s">
        <v>641</v>
      </c>
      <c r="I14" s="12" t="s">
        <v>642</v>
      </c>
      <c r="J14" s="16" t="s">
        <v>633</v>
      </c>
      <c r="K14" s="17">
        <v>16</v>
      </c>
    </row>
    <row r="15" spans="1:11" s="4" customFormat="1" ht="30" customHeight="1">
      <c r="A15" s="226"/>
      <c r="B15" s="12" t="s">
        <v>639</v>
      </c>
      <c r="C15" s="223" t="s">
        <v>636</v>
      </c>
      <c r="D15" s="224"/>
      <c r="E15" s="225" t="s">
        <v>643</v>
      </c>
      <c r="F15" s="225"/>
      <c r="G15" s="225"/>
      <c r="H15" s="12" t="s">
        <v>631</v>
      </c>
      <c r="I15" s="12" t="s">
        <v>644</v>
      </c>
      <c r="J15" s="16" t="s">
        <v>633</v>
      </c>
      <c r="K15" s="17">
        <v>15</v>
      </c>
    </row>
    <row r="16" spans="1:11" s="4" customFormat="1" ht="33" customHeight="1">
      <c r="A16" s="226"/>
      <c r="B16" s="12" t="s">
        <v>645</v>
      </c>
      <c r="C16" s="223" t="s">
        <v>646</v>
      </c>
      <c r="D16" s="224"/>
      <c r="E16" s="225" t="s">
        <v>647</v>
      </c>
      <c r="F16" s="225"/>
      <c r="G16" s="225"/>
      <c r="H16" s="12" t="s">
        <v>631</v>
      </c>
      <c r="I16" s="12" t="s">
        <v>648</v>
      </c>
      <c r="J16" s="16" t="s">
        <v>633</v>
      </c>
      <c r="K16" s="17">
        <v>10</v>
      </c>
    </row>
    <row r="17" spans="1:11" ht="12.75" customHeight="1">
      <c r="A17" s="226"/>
      <c r="B17" s="12" t="s">
        <v>645</v>
      </c>
      <c r="C17" s="223" t="s">
        <v>649</v>
      </c>
      <c r="D17" s="224"/>
      <c r="E17" s="225" t="s">
        <v>650</v>
      </c>
      <c r="F17" s="225"/>
      <c r="G17" s="225"/>
      <c r="H17" s="12" t="s">
        <v>651</v>
      </c>
      <c r="I17" s="12" t="s">
        <v>652</v>
      </c>
      <c r="J17" s="16" t="s">
        <v>633</v>
      </c>
      <c r="K17" s="17">
        <v>9</v>
      </c>
    </row>
    <row r="18" spans="1:11" ht="12.75" customHeight="1">
      <c r="A18" s="10" t="s">
        <v>653</v>
      </c>
      <c r="B18" s="218" t="s">
        <v>616</v>
      </c>
      <c r="C18" s="218"/>
      <c r="D18" s="218"/>
      <c r="E18" s="218"/>
      <c r="F18" s="218"/>
      <c r="G18" s="218"/>
      <c r="H18" s="218"/>
      <c r="I18" s="218"/>
      <c r="J18" s="218"/>
      <c r="K18" s="218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4" sqref="F4:H4"/>
    </sheetView>
  </sheetViews>
  <sheetFormatPr defaultColWidth="9.00390625" defaultRowHeight="14.25"/>
  <sheetData>
    <row r="1" spans="1:8" ht="18.75">
      <c r="A1" s="231" t="s">
        <v>654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313</v>
      </c>
      <c r="H2" s="232"/>
    </row>
    <row r="3" spans="1:8" ht="36" customHeight="1">
      <c r="A3" s="2" t="s">
        <v>655</v>
      </c>
      <c r="B3" s="233" t="s">
        <v>656</v>
      </c>
      <c r="C3" s="233"/>
      <c r="D3" s="233"/>
      <c r="E3" s="233"/>
      <c r="F3" s="233"/>
      <c r="G3" s="233"/>
      <c r="H3" s="233"/>
    </row>
    <row r="4" spans="1:8" ht="36.75" customHeight="1">
      <c r="A4" s="2" t="s">
        <v>657</v>
      </c>
      <c r="B4" s="234" t="s">
        <v>658</v>
      </c>
      <c r="C4" s="234"/>
      <c r="D4" s="234" t="s">
        <v>659</v>
      </c>
      <c r="E4" s="234"/>
      <c r="F4" s="234" t="s">
        <v>660</v>
      </c>
      <c r="G4" s="234"/>
      <c r="H4" s="234"/>
    </row>
    <row r="5" spans="1:8" ht="42" customHeight="1">
      <c r="A5" s="2" t="s">
        <v>661</v>
      </c>
      <c r="B5" s="234">
        <v>6.24</v>
      </c>
      <c r="C5" s="234"/>
      <c r="D5" s="234" t="s">
        <v>662</v>
      </c>
      <c r="E5" s="234"/>
      <c r="F5" s="234" t="s">
        <v>663</v>
      </c>
      <c r="G5" s="234"/>
      <c r="H5" s="234"/>
    </row>
    <row r="6" spans="1:8" ht="42" customHeight="1">
      <c r="A6" s="2" t="s">
        <v>664</v>
      </c>
      <c r="B6" s="234" t="s">
        <v>665</v>
      </c>
      <c r="C6" s="234"/>
      <c r="D6" s="234" t="s">
        <v>666</v>
      </c>
      <c r="E6" s="234"/>
      <c r="F6" s="234" t="s">
        <v>667</v>
      </c>
      <c r="G6" s="234"/>
      <c r="H6" s="234"/>
    </row>
    <row r="7" spans="1:8" ht="50.25" customHeight="1">
      <c r="A7" s="2" t="s">
        <v>668</v>
      </c>
      <c r="B7" s="233" t="s">
        <v>669</v>
      </c>
      <c r="C7" s="233"/>
      <c r="D7" s="233"/>
      <c r="E7" s="233"/>
      <c r="F7" s="233"/>
      <c r="G7" s="233"/>
      <c r="H7" s="233"/>
    </row>
    <row r="8" spans="1:8" ht="64.5" customHeight="1">
      <c r="A8" s="2" t="s">
        <v>670</v>
      </c>
      <c r="B8" s="233" t="s">
        <v>671</v>
      </c>
      <c r="C8" s="233"/>
      <c r="D8" s="233"/>
      <c r="E8" s="233"/>
      <c r="F8" s="233"/>
      <c r="G8" s="233"/>
      <c r="H8" s="233"/>
    </row>
    <row r="9" spans="1:8" ht="36" customHeight="1">
      <c r="A9" s="234" t="s">
        <v>672</v>
      </c>
      <c r="B9" s="2" t="s">
        <v>621</v>
      </c>
      <c r="C9" s="2" t="s">
        <v>622</v>
      </c>
      <c r="D9" s="2" t="s">
        <v>673</v>
      </c>
      <c r="E9" s="2" t="s">
        <v>674</v>
      </c>
      <c r="F9" s="2" t="s">
        <v>675</v>
      </c>
      <c r="G9" s="2" t="s">
        <v>676</v>
      </c>
      <c r="H9" s="2" t="s">
        <v>627</v>
      </c>
    </row>
    <row r="10" spans="1:8" ht="36" customHeight="1">
      <c r="A10" s="234"/>
      <c r="B10" s="2" t="s">
        <v>628</v>
      </c>
      <c r="C10" s="2" t="s">
        <v>629</v>
      </c>
      <c r="D10" s="3" t="s">
        <v>677</v>
      </c>
      <c r="E10" s="2" t="s">
        <v>678</v>
      </c>
      <c r="F10" s="2" t="s">
        <v>641</v>
      </c>
      <c r="G10" s="2" t="s">
        <v>679</v>
      </c>
      <c r="H10" s="2" t="s">
        <v>680</v>
      </c>
    </row>
    <row r="11" spans="1:8" ht="36" customHeight="1">
      <c r="A11" s="234"/>
      <c r="B11" s="2" t="s">
        <v>628</v>
      </c>
      <c r="C11" s="2" t="s">
        <v>629</v>
      </c>
      <c r="D11" s="3" t="s">
        <v>681</v>
      </c>
      <c r="E11" s="2">
        <v>6</v>
      </c>
      <c r="F11" s="2" t="s">
        <v>641</v>
      </c>
      <c r="G11" s="2" t="s">
        <v>635</v>
      </c>
      <c r="H11" s="2" t="s">
        <v>682</v>
      </c>
    </row>
    <row r="12" spans="1:8" ht="36" customHeight="1">
      <c r="A12" s="234"/>
      <c r="B12" s="2" t="s">
        <v>628</v>
      </c>
      <c r="C12" s="2" t="s">
        <v>683</v>
      </c>
      <c r="D12" s="3" t="s">
        <v>684</v>
      </c>
      <c r="E12" s="2" t="s">
        <v>642</v>
      </c>
      <c r="F12" s="2" t="s">
        <v>641</v>
      </c>
      <c r="G12" s="2" t="s">
        <v>633</v>
      </c>
      <c r="H12" s="2">
        <v>20</v>
      </c>
    </row>
    <row r="13" spans="1:8" ht="36" customHeight="1">
      <c r="A13" s="234"/>
      <c r="B13" s="2" t="s">
        <v>685</v>
      </c>
      <c r="C13" s="2" t="s">
        <v>686</v>
      </c>
      <c r="D13" s="3" t="s">
        <v>687</v>
      </c>
      <c r="E13" s="2" t="s">
        <v>642</v>
      </c>
      <c r="F13" s="2" t="s">
        <v>641</v>
      </c>
      <c r="G13" s="2" t="s">
        <v>633</v>
      </c>
      <c r="H13" s="2">
        <v>15</v>
      </c>
    </row>
    <row r="14" spans="1:8" ht="36" customHeight="1">
      <c r="A14" s="234"/>
      <c r="B14" s="2" t="s">
        <v>685</v>
      </c>
      <c r="C14" s="2" t="s">
        <v>688</v>
      </c>
      <c r="D14" s="3" t="s">
        <v>689</v>
      </c>
      <c r="E14" s="2" t="s">
        <v>690</v>
      </c>
      <c r="F14" s="2" t="s">
        <v>631</v>
      </c>
      <c r="G14" s="2" t="s">
        <v>691</v>
      </c>
      <c r="H14" s="2">
        <v>11</v>
      </c>
    </row>
    <row r="15" spans="1:8" ht="36" customHeight="1">
      <c r="A15" s="234"/>
      <c r="B15" s="2" t="s">
        <v>692</v>
      </c>
      <c r="C15" s="2" t="s">
        <v>693</v>
      </c>
      <c r="D15" s="3" t="s">
        <v>694</v>
      </c>
      <c r="E15" s="2" t="s">
        <v>695</v>
      </c>
      <c r="F15" s="2" t="s">
        <v>631</v>
      </c>
      <c r="G15" s="2" t="s">
        <v>633</v>
      </c>
      <c r="H15" s="2" t="s">
        <v>696</v>
      </c>
    </row>
    <row r="16" spans="1:8" ht="36" customHeight="1">
      <c r="A16" s="234"/>
      <c r="B16" s="2" t="s">
        <v>692</v>
      </c>
      <c r="C16" s="2" t="s">
        <v>693</v>
      </c>
      <c r="D16" s="3" t="s">
        <v>697</v>
      </c>
      <c r="E16" s="2" t="s">
        <v>698</v>
      </c>
      <c r="F16" s="2" t="s">
        <v>651</v>
      </c>
      <c r="G16" s="2" t="s">
        <v>633</v>
      </c>
      <c r="H16" s="2" t="s">
        <v>699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4" sqref="B4:C4"/>
    </sheetView>
  </sheetViews>
  <sheetFormatPr defaultColWidth="9.00390625" defaultRowHeight="14.25"/>
  <sheetData>
    <row r="1" spans="1:8" ht="18.75">
      <c r="A1" s="231" t="s">
        <v>654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313</v>
      </c>
      <c r="H2" s="232"/>
    </row>
    <row r="3" spans="1:8" ht="39.75" customHeight="1">
      <c r="A3" s="2" t="s">
        <v>655</v>
      </c>
      <c r="B3" s="233" t="s">
        <v>700</v>
      </c>
      <c r="C3" s="233"/>
      <c r="D3" s="233"/>
      <c r="E3" s="233"/>
      <c r="F3" s="233"/>
      <c r="G3" s="233"/>
      <c r="H3" s="233"/>
    </row>
    <row r="4" spans="1:8" ht="36" customHeight="1">
      <c r="A4" s="2" t="s">
        <v>657</v>
      </c>
      <c r="B4" s="234" t="s">
        <v>658</v>
      </c>
      <c r="C4" s="234"/>
      <c r="D4" s="234" t="s">
        <v>659</v>
      </c>
      <c r="E4" s="234"/>
      <c r="F4" s="234" t="s">
        <v>660</v>
      </c>
      <c r="G4" s="234"/>
      <c r="H4" s="234"/>
    </row>
    <row r="5" spans="1:8" ht="36" customHeight="1">
      <c r="A5" s="2" t="s">
        <v>661</v>
      </c>
      <c r="B5" s="234">
        <v>4.74</v>
      </c>
      <c r="C5" s="234"/>
      <c r="D5" s="234" t="s">
        <v>662</v>
      </c>
      <c r="E5" s="234"/>
      <c r="F5" s="234" t="s">
        <v>663</v>
      </c>
      <c r="G5" s="234"/>
      <c r="H5" s="234"/>
    </row>
    <row r="6" spans="1:8" ht="33.75" customHeight="1">
      <c r="A6" s="2" t="s">
        <v>664</v>
      </c>
      <c r="B6" s="234" t="s">
        <v>665</v>
      </c>
      <c r="C6" s="234"/>
      <c r="D6" s="234" t="s">
        <v>666</v>
      </c>
      <c r="E6" s="234"/>
      <c r="F6" s="234" t="s">
        <v>667</v>
      </c>
      <c r="G6" s="234"/>
      <c r="H6" s="234"/>
    </row>
    <row r="7" spans="1:8" ht="60.75" customHeight="1">
      <c r="A7" s="2" t="s">
        <v>668</v>
      </c>
      <c r="B7" s="233" t="s">
        <v>701</v>
      </c>
      <c r="C7" s="233"/>
      <c r="D7" s="233"/>
      <c r="E7" s="233"/>
      <c r="F7" s="233"/>
      <c r="G7" s="233"/>
      <c r="H7" s="233"/>
    </row>
    <row r="8" spans="1:8" ht="60.75" customHeight="1">
      <c r="A8" s="2" t="s">
        <v>670</v>
      </c>
      <c r="B8" s="233" t="s">
        <v>702</v>
      </c>
      <c r="C8" s="233"/>
      <c r="D8" s="233"/>
      <c r="E8" s="233"/>
      <c r="F8" s="233"/>
      <c r="G8" s="233"/>
      <c r="H8" s="233"/>
    </row>
    <row r="9" spans="1:8" ht="34.5" customHeight="1">
      <c r="A9" s="234" t="s">
        <v>672</v>
      </c>
      <c r="B9" s="2" t="s">
        <v>621</v>
      </c>
      <c r="C9" s="2" t="s">
        <v>622</v>
      </c>
      <c r="D9" s="2" t="s">
        <v>673</v>
      </c>
      <c r="E9" s="2" t="s">
        <v>674</v>
      </c>
      <c r="F9" s="2" t="s">
        <v>675</v>
      </c>
      <c r="G9" s="2" t="s">
        <v>676</v>
      </c>
      <c r="H9" s="2" t="s">
        <v>627</v>
      </c>
    </row>
    <row r="10" spans="1:8" ht="34.5" customHeight="1">
      <c r="A10" s="234"/>
      <c r="B10" s="2" t="s">
        <v>628</v>
      </c>
      <c r="C10" s="2" t="s">
        <v>629</v>
      </c>
      <c r="D10" s="3" t="s">
        <v>703</v>
      </c>
      <c r="E10" s="2">
        <v>1</v>
      </c>
      <c r="F10" s="2" t="s">
        <v>641</v>
      </c>
      <c r="G10" s="2" t="s">
        <v>704</v>
      </c>
      <c r="H10" s="2" t="s">
        <v>705</v>
      </c>
    </row>
    <row r="11" spans="1:8" ht="34.5" customHeight="1">
      <c r="A11" s="234"/>
      <c r="B11" s="2" t="s">
        <v>628</v>
      </c>
      <c r="C11" s="2" t="s">
        <v>683</v>
      </c>
      <c r="D11" s="3" t="s">
        <v>706</v>
      </c>
      <c r="E11" s="2" t="s">
        <v>642</v>
      </c>
      <c r="F11" s="2" t="s">
        <v>641</v>
      </c>
      <c r="G11" s="2" t="s">
        <v>633</v>
      </c>
      <c r="H11" s="2" t="s">
        <v>705</v>
      </c>
    </row>
    <row r="12" spans="1:8" ht="34.5" customHeight="1">
      <c r="A12" s="234"/>
      <c r="B12" s="2" t="s">
        <v>685</v>
      </c>
      <c r="C12" s="2" t="s">
        <v>686</v>
      </c>
      <c r="D12" s="3" t="s">
        <v>707</v>
      </c>
      <c r="E12" s="2" t="s">
        <v>695</v>
      </c>
      <c r="F12" s="2" t="s">
        <v>631</v>
      </c>
      <c r="G12" s="2" t="s">
        <v>633</v>
      </c>
      <c r="H12" s="2">
        <v>15</v>
      </c>
    </row>
    <row r="13" spans="1:8" ht="34.5" customHeight="1">
      <c r="A13" s="234"/>
      <c r="B13" s="2" t="s">
        <v>685</v>
      </c>
      <c r="C13" s="2" t="s">
        <v>708</v>
      </c>
      <c r="D13" s="3" t="s">
        <v>689</v>
      </c>
      <c r="E13" s="2" t="s">
        <v>690</v>
      </c>
      <c r="F13" s="2" t="s">
        <v>641</v>
      </c>
      <c r="G13" s="2" t="s">
        <v>691</v>
      </c>
      <c r="H13" s="2">
        <v>15</v>
      </c>
    </row>
    <row r="14" spans="1:8" ht="34.5" customHeight="1">
      <c r="A14" s="234"/>
      <c r="B14" s="2" t="s">
        <v>692</v>
      </c>
      <c r="C14" s="2" t="s">
        <v>709</v>
      </c>
      <c r="D14" s="3" t="s">
        <v>710</v>
      </c>
      <c r="E14" s="2" t="s">
        <v>711</v>
      </c>
      <c r="F14" s="2" t="s">
        <v>631</v>
      </c>
      <c r="G14" s="2" t="s">
        <v>633</v>
      </c>
      <c r="H14" s="2" t="s">
        <v>705</v>
      </c>
    </row>
    <row r="15" spans="1:8" ht="34.5" customHeight="1">
      <c r="A15" s="234"/>
      <c r="B15" s="2" t="s">
        <v>692</v>
      </c>
      <c r="C15" s="2" t="s">
        <v>709</v>
      </c>
      <c r="D15" s="3" t="s">
        <v>712</v>
      </c>
      <c r="E15" s="2" t="s">
        <v>698</v>
      </c>
      <c r="F15" s="2" t="s">
        <v>651</v>
      </c>
      <c r="G15" s="2" t="s">
        <v>633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16384" width="6.875" style="142" customWidth="1"/>
  </cols>
  <sheetData>
    <row r="1" spans="1:7" s="138" customFormat="1" ht="19.5" customHeight="1">
      <c r="A1" s="19" t="s">
        <v>311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8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153">
        <v>10283.76</v>
      </c>
      <c r="C7" s="154" t="s">
        <v>323</v>
      </c>
      <c r="D7" s="155">
        <f>E7+F7</f>
        <v>10283.76</v>
      </c>
      <c r="E7" s="155">
        <f>SUM(E8:E20)</f>
        <v>10283.76</v>
      </c>
      <c r="F7" s="155">
        <f>SUM(F8:F20)</f>
        <v>0</v>
      </c>
      <c r="G7" s="156"/>
    </row>
    <row r="8" spans="1:7" s="138" customFormat="1" ht="19.5" customHeight="1">
      <c r="A8" s="157" t="s">
        <v>324</v>
      </c>
      <c r="B8" s="153">
        <v>10283.76</v>
      </c>
      <c r="C8" s="158" t="s">
        <v>325</v>
      </c>
      <c r="D8" s="155">
        <f aca="true" t="shared" si="0" ref="D8:D22">E8+F8</f>
        <v>0</v>
      </c>
      <c r="E8" s="51"/>
      <c r="F8" s="51"/>
      <c r="G8" s="45"/>
    </row>
    <row r="9" spans="1:7" s="138" customFormat="1" ht="19.5" customHeight="1">
      <c r="A9" s="157" t="s">
        <v>326</v>
      </c>
      <c r="B9" s="159"/>
      <c r="C9" s="158" t="s">
        <v>327</v>
      </c>
      <c r="D9" s="155"/>
      <c r="E9" s="51"/>
      <c r="F9" s="51"/>
      <c r="G9" s="45"/>
    </row>
    <row r="10" spans="1:7" s="138" customFormat="1" ht="19.5" customHeight="1">
      <c r="A10" s="160" t="s">
        <v>328</v>
      </c>
      <c r="B10" s="161"/>
      <c r="C10" s="162" t="s">
        <v>329</v>
      </c>
      <c r="D10" s="155">
        <f t="shared" si="0"/>
        <v>7936</v>
      </c>
      <c r="E10" s="51">
        <v>7936</v>
      </c>
      <c r="F10" s="51"/>
      <c r="G10" s="45"/>
    </row>
    <row r="11" spans="1:7" s="138" customFormat="1" ht="19.5" customHeight="1">
      <c r="A11" s="163" t="s">
        <v>330</v>
      </c>
      <c r="B11" s="8"/>
      <c r="C11" s="164" t="s">
        <v>331</v>
      </c>
      <c r="D11" s="155">
        <f t="shared" si="0"/>
        <v>1281.64</v>
      </c>
      <c r="E11" s="51">
        <v>1281.64</v>
      </c>
      <c r="F11" s="51"/>
      <c r="G11" s="45"/>
    </row>
    <row r="12" spans="1:7" s="138" customFormat="1" ht="19.5" customHeight="1">
      <c r="A12" s="160" t="s">
        <v>324</v>
      </c>
      <c r="B12" s="153"/>
      <c r="C12" s="162" t="s">
        <v>332</v>
      </c>
      <c r="D12" s="155">
        <f t="shared" si="0"/>
        <v>531.51</v>
      </c>
      <c r="E12" s="51">
        <v>531.51</v>
      </c>
      <c r="F12" s="51"/>
      <c r="G12" s="45"/>
    </row>
    <row r="13" spans="1:7" s="138" customFormat="1" ht="19.5" customHeight="1">
      <c r="A13" s="160" t="s">
        <v>326</v>
      </c>
      <c r="B13" s="159"/>
      <c r="C13" s="162" t="s">
        <v>333</v>
      </c>
      <c r="D13" s="155">
        <f t="shared" si="0"/>
        <v>0</v>
      </c>
      <c r="E13" s="51"/>
      <c r="F13" s="51"/>
      <c r="G13" s="45"/>
    </row>
    <row r="14" spans="1:13" s="138" customFormat="1" ht="19.5" customHeight="1">
      <c r="A14" s="157" t="s">
        <v>328</v>
      </c>
      <c r="B14" s="161"/>
      <c r="C14" s="162" t="s">
        <v>334</v>
      </c>
      <c r="D14" s="155">
        <f t="shared" si="0"/>
        <v>0</v>
      </c>
      <c r="E14" s="51"/>
      <c r="F14" s="51"/>
      <c r="G14" s="45"/>
      <c r="M14" s="177"/>
    </row>
    <row r="15" spans="1:13" s="138" customFormat="1" ht="19.5" customHeight="1">
      <c r="A15" s="157"/>
      <c r="B15" s="161"/>
      <c r="C15" s="162" t="s">
        <v>335</v>
      </c>
      <c r="D15" s="155">
        <f t="shared" si="0"/>
        <v>0</v>
      </c>
      <c r="E15" s="51"/>
      <c r="F15" s="51"/>
      <c r="G15" s="45"/>
      <c r="M15" s="177"/>
    </row>
    <row r="16" spans="1:13" s="138" customFormat="1" ht="29.25" customHeight="1">
      <c r="A16" s="157"/>
      <c r="B16" s="161"/>
      <c r="C16" s="162" t="s">
        <v>336</v>
      </c>
      <c r="D16" s="155">
        <f t="shared" si="0"/>
        <v>0</v>
      </c>
      <c r="E16" s="51"/>
      <c r="F16" s="51"/>
      <c r="G16" s="45"/>
      <c r="M16" s="177"/>
    </row>
    <row r="17" spans="1:13" s="138" customFormat="1" ht="19.5" customHeight="1">
      <c r="A17" s="157"/>
      <c r="B17" s="161"/>
      <c r="C17" s="162" t="s">
        <v>337</v>
      </c>
      <c r="D17" s="155">
        <f t="shared" si="0"/>
        <v>534.61</v>
      </c>
      <c r="E17" s="51">
        <v>534.61</v>
      </c>
      <c r="F17" s="51"/>
      <c r="G17" s="45"/>
      <c r="M17" s="177"/>
    </row>
    <row r="18" spans="1:13" s="138" customFormat="1" ht="19.5" customHeight="1">
      <c r="A18" s="157"/>
      <c r="B18" s="161"/>
      <c r="C18" s="162" t="s">
        <v>338</v>
      </c>
      <c r="D18" s="155">
        <f t="shared" si="0"/>
        <v>0</v>
      </c>
      <c r="E18" s="51"/>
      <c r="F18" s="51"/>
      <c r="G18" s="45"/>
      <c r="M18" s="177"/>
    </row>
    <row r="19" spans="1:13" s="138" customFormat="1" ht="19.5" customHeight="1">
      <c r="A19" s="157"/>
      <c r="B19" s="161"/>
      <c r="C19" s="162" t="s">
        <v>339</v>
      </c>
      <c r="D19" s="155">
        <f t="shared" si="0"/>
        <v>0</v>
      </c>
      <c r="E19" s="51"/>
      <c r="F19" s="51"/>
      <c r="G19" s="45"/>
      <c r="M19" s="177"/>
    </row>
    <row r="20" spans="1:13" s="138" customFormat="1" ht="19.5" customHeight="1">
      <c r="A20" s="157"/>
      <c r="B20" s="161"/>
      <c r="C20" s="162" t="s">
        <v>340</v>
      </c>
      <c r="D20" s="155">
        <f t="shared" si="0"/>
        <v>0</v>
      </c>
      <c r="E20" s="51"/>
      <c r="F20" s="51"/>
      <c r="G20" s="45"/>
      <c r="M20" s="177"/>
    </row>
    <row r="21" spans="1:13" s="138" customFormat="1" ht="19.5" customHeight="1">
      <c r="A21" s="157"/>
      <c r="B21" s="161"/>
      <c r="C21" s="162"/>
      <c r="D21" s="155">
        <f t="shared" si="0"/>
        <v>0</v>
      </c>
      <c r="E21" s="51"/>
      <c r="F21" s="51"/>
      <c r="G21" s="45"/>
      <c r="M21" s="177"/>
    </row>
    <row r="22" spans="1:7" s="138" customFormat="1" ht="19.5" customHeight="1">
      <c r="A22" s="163"/>
      <c r="B22" s="165"/>
      <c r="C22" s="164"/>
      <c r="D22" s="155">
        <f t="shared" si="0"/>
        <v>0</v>
      </c>
      <c r="E22" s="166"/>
      <c r="F22" s="166"/>
      <c r="G22" s="167"/>
    </row>
    <row r="23" spans="1:7" s="138" customFormat="1" ht="19.5" customHeight="1">
      <c r="A23" s="163"/>
      <c r="B23" s="165"/>
      <c r="C23" s="168" t="s">
        <v>341</v>
      </c>
      <c r="D23" s="169">
        <f>E23+F23+G23</f>
        <v>0</v>
      </c>
      <c r="E23" s="165">
        <f>B8+B12-E7</f>
        <v>0</v>
      </c>
      <c r="F23" s="165">
        <f>B9+B13-F7</f>
        <v>0</v>
      </c>
      <c r="G23" s="170">
        <f>B10+B14-G7</f>
        <v>0</v>
      </c>
    </row>
    <row r="24" spans="1:7" s="138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8" customFormat="1" ht="19.5" customHeight="1">
      <c r="A25" s="163" t="s">
        <v>342</v>
      </c>
      <c r="B25" s="172">
        <f>B7+B11</f>
        <v>10283.76</v>
      </c>
      <c r="C25" s="173" t="s">
        <v>343</v>
      </c>
      <c r="D25" s="165">
        <f>SUM(D7+D23)</f>
        <v>10283.76</v>
      </c>
      <c r="E25" s="165">
        <f>SUM(E7+E23)</f>
        <v>10283.76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H54" sqref="H54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3" t="s">
        <v>345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4"/>
      <c r="B4" s="33"/>
      <c r="C4" s="33"/>
      <c r="D4" s="33"/>
      <c r="E4" s="137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10283.76</v>
      </c>
      <c r="D7" s="39">
        <f>D8+D11+D31+D43+D51</f>
        <v>10272.78</v>
      </c>
      <c r="E7" s="39">
        <f>E8+E11+E31+E43+E51</f>
        <v>10.98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7936</v>
      </c>
      <c r="D11" s="39">
        <f>D12+D16+D22+D24+D27+D29</f>
        <v>7929.76</v>
      </c>
      <c r="E11" s="39">
        <f>E12+E16+E22+E24+E27+E29</f>
        <v>6.24</v>
      </c>
    </row>
    <row r="12" spans="1:5" ht="19.5" customHeight="1">
      <c r="A12" s="44" t="s">
        <v>359</v>
      </c>
      <c r="B12" s="44" t="s">
        <v>360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19.5" customHeight="1">
      <c r="A14" s="44" t="s">
        <v>363</v>
      </c>
      <c r="B14" s="44" t="s">
        <v>364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7936</v>
      </c>
      <c r="D16" s="45">
        <f>D17+D18+D19+D20+D21</f>
        <v>7929.76</v>
      </c>
      <c r="E16" s="45">
        <f>E17+E18+E19+E20+E21</f>
        <v>6.24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0</v>
      </c>
      <c r="D18" s="45"/>
      <c r="E18" s="45"/>
    </row>
    <row r="19" spans="1:5" ht="19.5" customHeight="1">
      <c r="A19" s="44" t="s">
        <v>373</v>
      </c>
      <c r="B19" s="44" t="s">
        <v>374</v>
      </c>
      <c r="C19" s="45">
        <f t="shared" si="0"/>
        <v>3318.6899999999996</v>
      </c>
      <c r="D19" s="45">
        <v>3312.45</v>
      </c>
      <c r="E19" s="45">
        <v>6.24</v>
      </c>
    </row>
    <row r="20" spans="1:5" ht="19.5" customHeight="1">
      <c r="A20" s="44" t="s">
        <v>375</v>
      </c>
      <c r="B20" s="44" t="s">
        <v>376</v>
      </c>
      <c r="C20" s="45">
        <f t="shared" si="0"/>
        <v>4617.31</v>
      </c>
      <c r="D20" s="45">
        <v>4617.31</v>
      </c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385</v>
      </c>
      <c r="B25" s="44" t="s">
        <v>386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1281.64</v>
      </c>
      <c r="D31" s="39">
        <f>D32+D37+D39+D41</f>
        <v>1276.9</v>
      </c>
      <c r="E31" s="39">
        <f>E32+E37+E39+E41</f>
        <v>4.74</v>
      </c>
    </row>
    <row r="32" spans="1:5" ht="19.5" customHeight="1">
      <c r="A32" s="44" t="s">
        <v>398</v>
      </c>
      <c r="B32" s="44" t="s">
        <v>399</v>
      </c>
      <c r="C32" s="45">
        <f t="shared" si="0"/>
        <v>1276.9</v>
      </c>
      <c r="D32" s="45">
        <f>D33+D34+D35+D36</f>
        <v>1276.9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>
        <v>0</v>
      </c>
    </row>
    <row r="34" spans="1:5" ht="19.5" customHeight="1">
      <c r="A34" s="43" t="s">
        <v>402</v>
      </c>
      <c r="B34" s="44" t="s">
        <v>403</v>
      </c>
      <c r="C34" s="45">
        <f t="shared" si="0"/>
        <v>712.81</v>
      </c>
      <c r="D34" s="45">
        <v>712.81</v>
      </c>
      <c r="E34" s="45">
        <v>0</v>
      </c>
    </row>
    <row r="35" spans="1:5" ht="19.5" customHeight="1">
      <c r="A35" s="43" t="s">
        <v>404</v>
      </c>
      <c r="B35" s="44" t="s">
        <v>405</v>
      </c>
      <c r="C35" s="45">
        <f t="shared" si="0"/>
        <v>356.4</v>
      </c>
      <c r="D35" s="45">
        <v>356.4</v>
      </c>
      <c r="E35" s="45">
        <v>0</v>
      </c>
    </row>
    <row r="36" spans="1:5" ht="19.5" customHeight="1">
      <c r="A36" s="44" t="s">
        <v>406</v>
      </c>
      <c r="B36" s="44" t="s">
        <v>407</v>
      </c>
      <c r="C36" s="45">
        <f t="shared" si="0"/>
        <v>207.69</v>
      </c>
      <c r="D36" s="45">
        <v>207.69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4.74</v>
      </c>
      <c r="D37" s="45"/>
      <c r="E37" s="45">
        <f>E38</f>
        <v>4.74</v>
      </c>
    </row>
    <row r="38" spans="1:5" ht="19.5" customHeight="1">
      <c r="A38" s="43" t="s">
        <v>410</v>
      </c>
      <c r="B38" s="44" t="s">
        <v>411</v>
      </c>
      <c r="C38" s="45">
        <f>E38+D38</f>
        <v>4.74</v>
      </c>
      <c r="D38" s="26">
        <v>0</v>
      </c>
      <c r="E38" s="45">
        <v>4.74</v>
      </c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/>
      <c r="E41" s="45">
        <f>E42</f>
        <v>0</v>
      </c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531.51</v>
      </c>
      <c r="D43" s="39">
        <f>D44+D49</f>
        <v>531.51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531.51</v>
      </c>
      <c r="D44" s="45">
        <f>D45+D46+D47+D48</f>
        <v>531.51</v>
      </c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423.23</v>
      </c>
      <c r="D46" s="45">
        <v>423.23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108.28</v>
      </c>
      <c r="D48" s="45">
        <v>108.28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534.61</v>
      </c>
      <c r="D51" s="39">
        <f>D52</f>
        <v>534.61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534.61</v>
      </c>
      <c r="D52" s="45">
        <f>D53</f>
        <v>534.61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534.61</v>
      </c>
      <c r="D53" s="45">
        <v>534.61</v>
      </c>
      <c r="E53" s="45">
        <v>0</v>
      </c>
    </row>
    <row r="54" spans="1:5" ht="19.5" customHeight="1">
      <c r="A54" s="110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C2" sqref="C2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24.875" style="26" bestFit="1" customWidth="1"/>
    <col min="8" max="16384" width="6.875" style="26" customWidth="1"/>
  </cols>
  <sheetData>
    <row r="1" spans="1:5" ht="19.5" customHeight="1">
      <c r="A1" s="27" t="s">
        <v>441</v>
      </c>
      <c r="E1" s="122"/>
    </row>
    <row r="2" spans="1:5" ht="44.25" customHeight="1">
      <c r="A2" s="123" t="s">
        <v>442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4"/>
      <c r="B4" s="33"/>
      <c r="C4" s="33"/>
      <c r="D4" s="33"/>
      <c r="E4" s="125" t="s">
        <v>313</v>
      </c>
    </row>
    <row r="5" spans="1:5" s="113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3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7" s="121" customFormat="1" ht="19.5" customHeight="1">
      <c r="A7" s="126" t="s">
        <v>447</v>
      </c>
      <c r="B7" s="127" t="s">
        <v>448</v>
      </c>
      <c r="C7" s="128">
        <f>D7+E7</f>
        <v>10283.76</v>
      </c>
      <c r="D7" s="128">
        <f>SUM(D8,D21,D50,D60)</f>
        <v>9669.16</v>
      </c>
      <c r="E7" s="128">
        <f>SUM(E8,E21,E50,E60)</f>
        <v>614.6</v>
      </c>
      <c r="G7" s="129"/>
    </row>
    <row r="8" spans="1:5" s="121" customFormat="1" ht="19.5" customHeight="1">
      <c r="A8" s="130" t="s">
        <v>449</v>
      </c>
      <c r="B8" s="47" t="s">
        <v>450</v>
      </c>
      <c r="C8" s="131">
        <f>D8+E8</f>
        <v>9442.96</v>
      </c>
      <c r="D8" s="131">
        <f>SUM(D9:D20)</f>
        <v>9442.96</v>
      </c>
      <c r="E8" s="131">
        <f>SUM(E9:E20)</f>
        <v>0</v>
      </c>
    </row>
    <row r="9" spans="1:8" s="113" customFormat="1" ht="19.5" customHeight="1">
      <c r="A9" s="132" t="s">
        <v>451</v>
      </c>
      <c r="B9" s="133" t="s">
        <v>452</v>
      </c>
      <c r="C9" s="134">
        <f aca="true" t="shared" si="0" ref="C9:C61">D9+E9</f>
        <v>2408.71</v>
      </c>
      <c r="D9" s="61">
        <v>2408.71</v>
      </c>
      <c r="E9" s="61"/>
      <c r="H9" s="100"/>
    </row>
    <row r="10" spans="1:5" s="113" customFormat="1" ht="19.5" customHeight="1">
      <c r="A10" s="132" t="s">
        <v>453</v>
      </c>
      <c r="B10" s="133" t="s">
        <v>454</v>
      </c>
      <c r="C10" s="134">
        <f t="shared" si="0"/>
        <v>84.17</v>
      </c>
      <c r="D10" s="61">
        <v>84.17</v>
      </c>
      <c r="E10" s="61"/>
    </row>
    <row r="11" spans="1:5" s="113" customFormat="1" ht="19.5" customHeight="1">
      <c r="A11" s="132" t="s">
        <v>455</v>
      </c>
      <c r="B11" s="133" t="s">
        <v>456</v>
      </c>
      <c r="C11" s="134">
        <f t="shared" si="0"/>
        <v>0</v>
      </c>
      <c r="D11" s="61"/>
      <c r="E11" s="61"/>
    </row>
    <row r="12" spans="1:5" s="113" customFormat="1" ht="19.5" customHeight="1">
      <c r="A12" s="132" t="s">
        <v>457</v>
      </c>
      <c r="B12" s="133" t="s">
        <v>458</v>
      </c>
      <c r="C12" s="134">
        <f t="shared" si="0"/>
        <v>4719.21</v>
      </c>
      <c r="D12" s="61">
        <v>4719.21</v>
      </c>
      <c r="E12" s="61"/>
    </row>
    <row r="13" spans="1:7" s="113" customFormat="1" ht="19.5" customHeight="1">
      <c r="A13" s="132" t="s">
        <v>459</v>
      </c>
      <c r="B13" s="133" t="s">
        <v>460</v>
      </c>
      <c r="C13" s="134">
        <f t="shared" si="0"/>
        <v>712.81</v>
      </c>
      <c r="D13" s="61">
        <v>712.81</v>
      </c>
      <c r="E13" s="61"/>
      <c r="G13" s="100"/>
    </row>
    <row r="14" spans="1:8" s="113" customFormat="1" ht="19.5" customHeight="1">
      <c r="A14" s="132" t="s">
        <v>461</v>
      </c>
      <c r="B14" s="133" t="s">
        <v>462</v>
      </c>
      <c r="C14" s="134">
        <f t="shared" si="0"/>
        <v>356.4</v>
      </c>
      <c r="D14" s="61">
        <v>356.4</v>
      </c>
      <c r="E14" s="61"/>
      <c r="H14" s="100"/>
    </row>
    <row r="15" spans="1:8" s="113" customFormat="1" ht="19.5" customHeight="1">
      <c r="A15" s="132" t="s">
        <v>463</v>
      </c>
      <c r="B15" s="133" t="s">
        <v>464</v>
      </c>
      <c r="C15" s="134">
        <f t="shared" si="0"/>
        <v>432.07</v>
      </c>
      <c r="D15" s="61">
        <v>432.07</v>
      </c>
      <c r="E15" s="61"/>
      <c r="H15" s="100"/>
    </row>
    <row r="16" spans="1:8" s="113" customFormat="1" ht="19.5" customHeight="1">
      <c r="A16" s="132" t="s">
        <v>465</v>
      </c>
      <c r="B16" s="133" t="s">
        <v>466</v>
      </c>
      <c r="C16" s="134">
        <f t="shared" si="0"/>
        <v>0</v>
      </c>
      <c r="D16" s="61"/>
      <c r="E16" s="61"/>
      <c r="H16" s="100"/>
    </row>
    <row r="17" spans="1:8" s="113" customFormat="1" ht="19.5" customHeight="1">
      <c r="A17" s="132" t="s">
        <v>467</v>
      </c>
      <c r="B17" s="133" t="s">
        <v>468</v>
      </c>
      <c r="C17" s="134">
        <f t="shared" si="0"/>
        <v>112.74</v>
      </c>
      <c r="D17" s="61">
        <v>112.74</v>
      </c>
      <c r="E17" s="61"/>
      <c r="H17" s="100"/>
    </row>
    <row r="18" spans="1:8" s="113" customFormat="1" ht="19.5" customHeight="1">
      <c r="A18" s="132" t="s">
        <v>469</v>
      </c>
      <c r="B18" s="133" t="s">
        <v>470</v>
      </c>
      <c r="C18" s="134">
        <f t="shared" si="0"/>
        <v>534.61</v>
      </c>
      <c r="D18" s="61">
        <v>534.61</v>
      </c>
      <c r="E18" s="61"/>
      <c r="H18" s="100"/>
    </row>
    <row r="19" spans="1:8" s="113" customFormat="1" ht="19.5" customHeight="1">
      <c r="A19" s="132" t="s">
        <v>471</v>
      </c>
      <c r="B19" s="133" t="s">
        <v>472</v>
      </c>
      <c r="C19" s="134">
        <f t="shared" si="0"/>
        <v>82.24</v>
      </c>
      <c r="D19" s="61">
        <v>82.24</v>
      </c>
      <c r="E19" s="61"/>
      <c r="F19" s="100"/>
      <c r="H19" s="100"/>
    </row>
    <row r="20" spans="1:8" s="113" customFormat="1" ht="19.5" customHeight="1">
      <c r="A20" s="132" t="s">
        <v>473</v>
      </c>
      <c r="B20" s="133" t="s">
        <v>474</v>
      </c>
      <c r="C20" s="134">
        <f t="shared" si="0"/>
        <v>0</v>
      </c>
      <c r="D20" s="61"/>
      <c r="E20" s="61"/>
      <c r="H20" s="100"/>
    </row>
    <row r="21" spans="1:5" s="121" customFormat="1" ht="19.5" customHeight="1">
      <c r="A21" s="130" t="s">
        <v>475</v>
      </c>
      <c r="B21" s="47" t="s">
        <v>476</v>
      </c>
      <c r="C21" s="131">
        <f t="shared" si="0"/>
        <v>577.76</v>
      </c>
      <c r="D21" s="131">
        <f>SUM(D22:D49)</f>
        <v>0</v>
      </c>
      <c r="E21" s="131">
        <f>SUM(E22:E49)</f>
        <v>577.76</v>
      </c>
    </row>
    <row r="22" spans="1:11" s="113" customFormat="1" ht="19.5" customHeight="1">
      <c r="A22" s="132" t="s">
        <v>477</v>
      </c>
      <c r="B22" s="91" t="s">
        <v>478</v>
      </c>
      <c r="C22" s="134">
        <f t="shared" si="0"/>
        <v>70.15</v>
      </c>
      <c r="D22" s="61"/>
      <c r="E22" s="61">
        <v>70.15</v>
      </c>
      <c r="K22" s="100"/>
    </row>
    <row r="23" spans="1:5" s="113" customFormat="1" ht="19.5" customHeight="1">
      <c r="A23" s="132" t="s">
        <v>479</v>
      </c>
      <c r="B23" s="135" t="s">
        <v>480</v>
      </c>
      <c r="C23" s="134">
        <f t="shared" si="0"/>
        <v>32.96</v>
      </c>
      <c r="D23" s="61"/>
      <c r="E23" s="61">
        <v>32.96</v>
      </c>
    </row>
    <row r="24" spans="1:7" s="113" customFormat="1" ht="19.5" customHeight="1">
      <c r="A24" s="132" t="s">
        <v>481</v>
      </c>
      <c r="B24" s="135" t="s">
        <v>482</v>
      </c>
      <c r="C24" s="134">
        <f t="shared" si="0"/>
        <v>0</v>
      </c>
      <c r="D24" s="61"/>
      <c r="E24" s="61"/>
      <c r="G24" s="100"/>
    </row>
    <row r="25" spans="1:5" s="113" customFormat="1" ht="19.5" customHeight="1">
      <c r="A25" s="132" t="s">
        <v>483</v>
      </c>
      <c r="B25" s="135" t="s">
        <v>484</v>
      </c>
      <c r="C25" s="134">
        <f t="shared" si="0"/>
        <v>0</v>
      </c>
      <c r="D25" s="61"/>
      <c r="E25" s="61"/>
    </row>
    <row r="26" spans="1:5" s="113" customFormat="1" ht="19.5" customHeight="1">
      <c r="A26" s="132" t="s">
        <v>485</v>
      </c>
      <c r="B26" s="135" t="s">
        <v>486</v>
      </c>
      <c r="C26" s="134">
        <f t="shared" si="0"/>
        <v>41.6</v>
      </c>
      <c r="D26" s="61"/>
      <c r="E26" s="61">
        <v>41.6</v>
      </c>
    </row>
    <row r="27" spans="1:9" s="113" customFormat="1" ht="19.5" customHeight="1">
      <c r="A27" s="132" t="s">
        <v>487</v>
      </c>
      <c r="B27" s="135" t="s">
        <v>488</v>
      </c>
      <c r="C27" s="134">
        <f t="shared" si="0"/>
        <v>42.24</v>
      </c>
      <c r="D27" s="61"/>
      <c r="E27" s="61">
        <v>42.24</v>
      </c>
      <c r="F27" s="100"/>
      <c r="I27" s="100"/>
    </row>
    <row r="28" spans="1:5" s="113" customFormat="1" ht="19.5" customHeight="1">
      <c r="A28" s="132" t="s">
        <v>489</v>
      </c>
      <c r="B28" s="135" t="s">
        <v>490</v>
      </c>
      <c r="C28" s="134">
        <f t="shared" si="0"/>
        <v>8.64</v>
      </c>
      <c r="D28" s="61"/>
      <c r="E28" s="61">
        <v>8.64</v>
      </c>
    </row>
    <row r="29" spans="1:5" s="113" customFormat="1" ht="19.5" customHeight="1">
      <c r="A29" s="132" t="s">
        <v>491</v>
      </c>
      <c r="B29" s="135" t="s">
        <v>492</v>
      </c>
      <c r="C29" s="134">
        <f t="shared" si="0"/>
        <v>0</v>
      </c>
      <c r="D29" s="61"/>
      <c r="E29" s="61"/>
    </row>
    <row r="30" spans="1:5" s="113" customFormat="1" ht="19.5" customHeight="1">
      <c r="A30" s="132" t="s">
        <v>493</v>
      </c>
      <c r="B30" s="135" t="s">
        <v>494</v>
      </c>
      <c r="C30" s="134">
        <f t="shared" si="0"/>
        <v>6.26</v>
      </c>
      <c r="D30" s="61"/>
      <c r="E30" s="61">
        <v>6.26</v>
      </c>
    </row>
    <row r="31" spans="1:5" s="113" customFormat="1" ht="19.5" customHeight="1">
      <c r="A31" s="132" t="s">
        <v>495</v>
      </c>
      <c r="B31" s="91" t="s">
        <v>496</v>
      </c>
      <c r="C31" s="134">
        <f t="shared" si="0"/>
        <v>16.84</v>
      </c>
      <c r="D31" s="61"/>
      <c r="E31" s="61">
        <v>16.84</v>
      </c>
    </row>
    <row r="32" spans="1:13" s="113" customFormat="1" ht="19.5" customHeight="1">
      <c r="A32" s="132" t="s">
        <v>497</v>
      </c>
      <c r="B32" s="91" t="s">
        <v>498</v>
      </c>
      <c r="C32" s="134">
        <f t="shared" si="0"/>
        <v>0</v>
      </c>
      <c r="D32" s="61"/>
      <c r="E32" s="61"/>
      <c r="M32" s="100"/>
    </row>
    <row r="33" spans="1:8" s="113" customFormat="1" ht="19.5" customHeight="1">
      <c r="A33" s="132" t="s">
        <v>499</v>
      </c>
      <c r="B33" s="135" t="s">
        <v>500</v>
      </c>
      <c r="C33" s="134">
        <f t="shared" si="0"/>
        <v>30.2</v>
      </c>
      <c r="D33" s="61"/>
      <c r="E33" s="61">
        <v>30.2</v>
      </c>
      <c r="H33" s="100"/>
    </row>
    <row r="34" spans="1:6" s="113" customFormat="1" ht="19.5" customHeight="1">
      <c r="A34" s="132" t="s">
        <v>501</v>
      </c>
      <c r="B34" s="135" t="s">
        <v>502</v>
      </c>
      <c r="C34" s="134">
        <f t="shared" si="0"/>
        <v>0</v>
      </c>
      <c r="D34" s="61"/>
      <c r="E34" s="61"/>
      <c r="F34" s="100"/>
    </row>
    <row r="35" spans="1:7" s="113" customFormat="1" ht="19.5" customHeight="1">
      <c r="A35" s="132" t="s">
        <v>503</v>
      </c>
      <c r="B35" s="135" t="s">
        <v>504</v>
      </c>
      <c r="C35" s="134">
        <f t="shared" si="0"/>
        <v>7.72</v>
      </c>
      <c r="D35" s="61"/>
      <c r="E35" s="61">
        <v>7.72</v>
      </c>
      <c r="F35" s="100"/>
      <c r="G35" s="100"/>
    </row>
    <row r="36" spans="1:5" s="113" customFormat="1" ht="19.5" customHeight="1">
      <c r="A36" s="132" t="s">
        <v>505</v>
      </c>
      <c r="B36" s="135" t="s">
        <v>506</v>
      </c>
      <c r="C36" s="134">
        <f t="shared" si="0"/>
        <v>93.43</v>
      </c>
      <c r="D36" s="61"/>
      <c r="E36" s="61">
        <v>93.43</v>
      </c>
    </row>
    <row r="37" spans="1:6" s="113" customFormat="1" ht="19.5" customHeight="1">
      <c r="A37" s="132" t="s">
        <v>507</v>
      </c>
      <c r="B37" s="135" t="s">
        <v>508</v>
      </c>
      <c r="C37" s="134">
        <f t="shared" si="0"/>
        <v>0.64</v>
      </c>
      <c r="D37" s="61"/>
      <c r="E37" s="61">
        <v>0.64</v>
      </c>
      <c r="F37" s="100"/>
    </row>
    <row r="38" spans="1:5" s="113" customFormat="1" ht="19.5" customHeight="1">
      <c r="A38" s="132" t="s">
        <v>509</v>
      </c>
      <c r="B38" s="135" t="s">
        <v>510</v>
      </c>
      <c r="C38" s="134">
        <f t="shared" si="0"/>
        <v>11.51</v>
      </c>
      <c r="D38" s="61"/>
      <c r="E38" s="61">
        <v>11.51</v>
      </c>
    </row>
    <row r="39" spans="1:5" s="113" customFormat="1" ht="19.5" customHeight="1">
      <c r="A39" s="132" t="s">
        <v>511</v>
      </c>
      <c r="B39" s="135" t="s">
        <v>512</v>
      </c>
      <c r="C39" s="134">
        <f t="shared" si="0"/>
        <v>0</v>
      </c>
      <c r="D39" s="61"/>
      <c r="E39" s="61"/>
    </row>
    <row r="40" spans="1:5" s="113" customFormat="1" ht="19.5" customHeight="1">
      <c r="A40" s="132" t="s">
        <v>513</v>
      </c>
      <c r="B40" s="135" t="s">
        <v>514</v>
      </c>
      <c r="C40" s="134">
        <f t="shared" si="0"/>
        <v>0</v>
      </c>
      <c r="D40" s="61"/>
      <c r="E40" s="61"/>
    </row>
    <row r="41" spans="1:5" s="113" customFormat="1" ht="19.5" customHeight="1">
      <c r="A41" s="132" t="s">
        <v>515</v>
      </c>
      <c r="B41" s="135" t="s">
        <v>516</v>
      </c>
      <c r="C41" s="134">
        <f t="shared" si="0"/>
        <v>0</v>
      </c>
      <c r="D41" s="61"/>
      <c r="E41" s="61"/>
    </row>
    <row r="42" spans="1:16" s="113" customFormat="1" ht="19.5" customHeight="1">
      <c r="A42" s="132" t="s">
        <v>517</v>
      </c>
      <c r="B42" s="135" t="s">
        <v>518</v>
      </c>
      <c r="C42" s="134">
        <f t="shared" si="0"/>
        <v>44.32</v>
      </c>
      <c r="D42" s="61"/>
      <c r="E42" s="61">
        <v>44.32</v>
      </c>
      <c r="G42" s="100"/>
      <c r="P42" s="100"/>
    </row>
    <row r="43" spans="1:5" s="113" customFormat="1" ht="19.5" customHeight="1">
      <c r="A43" s="132" t="s">
        <v>519</v>
      </c>
      <c r="B43" s="135" t="s">
        <v>520</v>
      </c>
      <c r="C43" s="134">
        <f t="shared" si="0"/>
        <v>0</v>
      </c>
      <c r="D43" s="61"/>
      <c r="E43" s="61"/>
    </row>
    <row r="44" spans="1:6" s="113" customFormat="1" ht="19.5" customHeight="1">
      <c r="A44" s="132" t="s">
        <v>521</v>
      </c>
      <c r="B44" s="91" t="s">
        <v>522</v>
      </c>
      <c r="C44" s="134">
        <f t="shared" si="0"/>
        <v>89.1</v>
      </c>
      <c r="D44" s="61"/>
      <c r="E44" s="61">
        <v>89.1</v>
      </c>
      <c r="F44" s="100"/>
    </row>
    <row r="45" spans="1:5" s="113" customFormat="1" ht="19.5" customHeight="1">
      <c r="A45" s="132" t="s">
        <v>523</v>
      </c>
      <c r="B45" s="135" t="s">
        <v>524</v>
      </c>
      <c r="C45" s="134">
        <f t="shared" si="0"/>
        <v>82.15</v>
      </c>
      <c r="D45" s="61"/>
      <c r="E45" s="61">
        <v>82.15</v>
      </c>
    </row>
    <row r="46" spans="1:13" s="113" customFormat="1" ht="19.5" customHeight="1">
      <c r="A46" s="132" t="s">
        <v>525</v>
      </c>
      <c r="B46" s="135" t="s">
        <v>526</v>
      </c>
      <c r="C46" s="134">
        <f t="shared" si="0"/>
        <v>0</v>
      </c>
      <c r="D46" s="61"/>
      <c r="E46" s="61"/>
      <c r="F46" s="100"/>
      <c r="M46" s="100"/>
    </row>
    <row r="47" spans="1:13" s="113" customFormat="1" ht="19.5" customHeight="1">
      <c r="A47" s="132" t="s">
        <v>527</v>
      </c>
      <c r="B47" s="135" t="s">
        <v>528</v>
      </c>
      <c r="C47" s="134">
        <f t="shared" si="0"/>
        <v>0</v>
      </c>
      <c r="D47" s="61"/>
      <c r="E47" s="61"/>
      <c r="M47" s="100"/>
    </row>
    <row r="48" spans="1:7" s="113" customFormat="1" ht="19.5" customHeight="1">
      <c r="A48" s="132" t="s">
        <v>529</v>
      </c>
      <c r="B48" s="135" t="s">
        <v>530</v>
      </c>
      <c r="C48" s="134">
        <f t="shared" si="0"/>
        <v>0</v>
      </c>
      <c r="D48" s="61"/>
      <c r="E48" s="61"/>
      <c r="G48" s="100"/>
    </row>
    <row r="49" spans="1:6" s="113" customFormat="1" ht="19.5" customHeight="1">
      <c r="A49" s="132" t="s">
        <v>531</v>
      </c>
      <c r="B49" s="135" t="s">
        <v>532</v>
      </c>
      <c r="C49" s="134">
        <f t="shared" si="0"/>
        <v>0</v>
      </c>
      <c r="D49" s="61"/>
      <c r="E49" s="61"/>
      <c r="F49" s="100"/>
    </row>
    <row r="50" spans="1:5" s="121" customFormat="1" ht="19.5" customHeight="1">
      <c r="A50" s="130" t="s">
        <v>533</v>
      </c>
      <c r="B50" s="47" t="s">
        <v>534</v>
      </c>
      <c r="C50" s="131">
        <f t="shared" si="0"/>
        <v>226.20000000000002</v>
      </c>
      <c r="D50" s="131">
        <f>SUM(D51:D59)</f>
        <v>226.20000000000002</v>
      </c>
      <c r="E50" s="131">
        <f>SUM(E51:E59)</f>
        <v>0</v>
      </c>
    </row>
    <row r="51" spans="1:5" s="113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1"/>
    </row>
    <row r="52" spans="1:7" s="113" customFormat="1" ht="19.5" customHeight="1">
      <c r="A52" s="132" t="s">
        <v>537</v>
      </c>
      <c r="B52" s="133" t="s">
        <v>538</v>
      </c>
      <c r="C52" s="134">
        <f t="shared" si="0"/>
        <v>4.74</v>
      </c>
      <c r="D52" s="134">
        <v>4.74</v>
      </c>
      <c r="E52" s="61"/>
      <c r="F52" s="100"/>
      <c r="G52" s="100"/>
    </row>
    <row r="53" spans="1:5" s="113" customFormat="1" ht="19.5" customHeight="1">
      <c r="A53" s="132" t="s">
        <v>539</v>
      </c>
      <c r="B53" s="135" t="s">
        <v>540</v>
      </c>
      <c r="C53" s="134">
        <f t="shared" si="0"/>
        <v>6.24</v>
      </c>
      <c r="D53" s="61">
        <v>6.24</v>
      </c>
      <c r="E53" s="61"/>
    </row>
    <row r="54" spans="1:5" s="113" customFormat="1" ht="19.5" customHeight="1">
      <c r="A54" s="132" t="s">
        <v>541</v>
      </c>
      <c r="B54" s="135" t="s">
        <v>542</v>
      </c>
      <c r="C54" s="134">
        <f t="shared" si="0"/>
        <v>0</v>
      </c>
      <c r="D54" s="61"/>
      <c r="E54" s="61"/>
    </row>
    <row r="55" spans="1:5" s="113" customFormat="1" ht="19.5" customHeight="1">
      <c r="A55" s="132" t="s">
        <v>543</v>
      </c>
      <c r="B55" s="135" t="s">
        <v>472</v>
      </c>
      <c r="C55" s="134">
        <f t="shared" si="0"/>
        <v>17.2</v>
      </c>
      <c r="D55" s="61">
        <v>17.2</v>
      </c>
      <c r="E55" s="61"/>
    </row>
    <row r="56" spans="1:5" s="113" customFormat="1" ht="19.5" customHeight="1">
      <c r="A56" s="132" t="s">
        <v>544</v>
      </c>
      <c r="B56" s="135" t="s">
        <v>545</v>
      </c>
      <c r="C56" s="134">
        <f t="shared" si="0"/>
        <v>0</v>
      </c>
      <c r="D56" s="61"/>
      <c r="E56" s="61"/>
    </row>
    <row r="57" spans="1:5" s="113" customFormat="1" ht="19.5" customHeight="1">
      <c r="A57" s="132" t="s">
        <v>546</v>
      </c>
      <c r="B57" s="135" t="s">
        <v>547</v>
      </c>
      <c r="C57" s="134">
        <f t="shared" si="0"/>
        <v>0.22</v>
      </c>
      <c r="D57" s="61">
        <v>0.22</v>
      </c>
      <c r="E57" s="61"/>
    </row>
    <row r="58" spans="1:5" ht="19.5" customHeight="1">
      <c r="A58" s="132" t="s">
        <v>548</v>
      </c>
      <c r="B58" s="135" t="s">
        <v>549</v>
      </c>
      <c r="C58" s="134">
        <f t="shared" si="0"/>
        <v>0</v>
      </c>
      <c r="D58" s="61"/>
      <c r="E58" s="61"/>
    </row>
    <row r="59" spans="1:11" ht="19.5" customHeight="1">
      <c r="A59" s="132" t="s">
        <v>550</v>
      </c>
      <c r="B59" s="135" t="s">
        <v>551</v>
      </c>
      <c r="C59" s="134">
        <f t="shared" si="0"/>
        <v>197.8</v>
      </c>
      <c r="D59" s="61">
        <v>197.8</v>
      </c>
      <c r="E59" s="61"/>
      <c r="K59" s="28"/>
    </row>
    <row r="60" spans="1:5" s="25" customFormat="1" ht="19.5" customHeight="1">
      <c r="A60" s="130" t="s">
        <v>552</v>
      </c>
      <c r="B60" s="136" t="s">
        <v>553</v>
      </c>
      <c r="C60" s="131">
        <f t="shared" si="0"/>
        <v>36.84</v>
      </c>
      <c r="D60" s="131">
        <f>D61</f>
        <v>0</v>
      </c>
      <c r="E60" s="131">
        <f>E61</f>
        <v>36.84</v>
      </c>
    </row>
    <row r="61" spans="1:5" ht="19.5" customHeight="1">
      <c r="A61" s="132" t="s">
        <v>554</v>
      </c>
      <c r="B61" s="135" t="s">
        <v>555</v>
      </c>
      <c r="C61" s="134">
        <f t="shared" si="0"/>
        <v>36.84</v>
      </c>
      <c r="D61" s="134"/>
      <c r="E61" s="134">
        <v>36.84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1" t="s">
        <v>556</v>
      </c>
      <c r="L1" s="118"/>
    </row>
    <row r="2" spans="1:12" ht="42" customHeight="1">
      <c r="A2" s="102" t="s">
        <v>557</v>
      </c>
      <c r="B2" s="103"/>
      <c r="C2" s="103"/>
      <c r="D2" s="103"/>
      <c r="E2" s="103"/>
      <c r="F2" s="103"/>
      <c r="G2" s="102" t="s">
        <v>558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7" t="s">
        <v>350</v>
      </c>
      <c r="D7" s="114" t="s">
        <v>563</v>
      </c>
      <c r="E7" s="114" t="s">
        <v>564</v>
      </c>
      <c r="F7" s="190"/>
      <c r="G7" s="187"/>
      <c r="H7" s="194"/>
      <c r="I7" s="55" t="s">
        <v>350</v>
      </c>
      <c r="J7" s="21" t="s">
        <v>563</v>
      </c>
      <c r="K7" s="21" t="s">
        <v>564</v>
      </c>
      <c r="L7" s="187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0.64</v>
      </c>
      <c r="H8" s="60"/>
      <c r="I8" s="119">
        <f>K8</f>
        <v>0</v>
      </c>
      <c r="J8" s="120"/>
      <c r="K8" s="117"/>
      <c r="L8" s="60">
        <v>0.64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7" sqref="D17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1"/>
    </row>
    <row r="2" spans="1:5" ht="42.75" customHeight="1">
      <c r="A2" s="102" t="s">
        <v>566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7" t="s">
        <v>348</v>
      </c>
      <c r="B5" s="188" t="s">
        <v>349</v>
      </c>
      <c r="C5" s="187" t="s">
        <v>567</v>
      </c>
      <c r="D5" s="187"/>
      <c r="E5" s="187"/>
    </row>
    <row r="6" spans="1:5" ht="19.5" customHeight="1">
      <c r="A6" s="190"/>
      <c r="B6" s="190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2"/>
      <c r="D7" s="63"/>
      <c r="E7" s="61"/>
    </row>
    <row r="8" spans="1:5" ht="20.25" customHeight="1">
      <c r="A8" s="110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5" t="s">
        <v>570</v>
      </c>
      <c r="B2" s="195"/>
      <c r="C2" s="195"/>
      <c r="D2" s="19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7" t="s">
        <v>314</v>
      </c>
      <c r="B5" s="187"/>
      <c r="C5" s="187" t="s">
        <v>315</v>
      </c>
      <c r="D5" s="18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78" t="s">
        <v>586</v>
      </c>
      <c r="B7" s="79">
        <v>10283.76</v>
      </c>
      <c r="C7" s="80" t="s">
        <v>325</v>
      </c>
      <c r="D7" s="81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571</v>
      </c>
      <c r="B8" s="60"/>
      <c r="C8" s="83" t="s">
        <v>327</v>
      </c>
      <c r="D8" s="84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572</v>
      </c>
      <c r="B9" s="79"/>
      <c r="C9" s="83" t="s">
        <v>329</v>
      </c>
      <c r="D9" s="84">
        <v>7936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3" t="s">
        <v>331</v>
      </c>
      <c r="D10" s="84">
        <v>1281.64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3" t="s">
        <v>332</v>
      </c>
      <c r="D11" s="84">
        <v>531.51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0"/>
      <c r="C12" s="88" t="s">
        <v>333</v>
      </c>
      <c r="D12" s="84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84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335</v>
      </c>
      <c r="D14" s="84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336</v>
      </c>
      <c r="D15" s="84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337</v>
      </c>
      <c r="D16" s="84">
        <v>534.61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338</v>
      </c>
      <c r="D17" s="84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339</v>
      </c>
      <c r="D18" s="84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10283.76</v>
      </c>
      <c r="C25" s="97" t="s">
        <v>577</v>
      </c>
      <c r="D25" s="94">
        <f>SUM(D7:D24)</f>
        <v>10283.76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3" t="s">
        <v>579</v>
      </c>
      <c r="D26" s="94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0"/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10283.76</v>
      </c>
      <c r="C28" s="93" t="s">
        <v>582</v>
      </c>
      <c r="D28" s="94">
        <f>D25+D26</f>
        <v>10283.76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C16" sqref="C16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7" t="s">
        <v>585</v>
      </c>
      <c r="B5" s="187"/>
      <c r="C5" s="194" t="s">
        <v>318</v>
      </c>
      <c r="D5" s="194" t="s">
        <v>580</v>
      </c>
      <c r="E5" s="194" t="s">
        <v>586</v>
      </c>
      <c r="F5" s="194" t="s">
        <v>571</v>
      </c>
      <c r="G5" s="194" t="s">
        <v>572</v>
      </c>
      <c r="H5" s="196" t="s">
        <v>573</v>
      </c>
      <c r="I5" s="197"/>
      <c r="J5" s="194" t="s">
        <v>574</v>
      </c>
      <c r="K5" s="194" t="s">
        <v>575</v>
      </c>
      <c r="L5" s="198" t="s">
        <v>578</v>
      </c>
    </row>
    <row r="6" spans="1:12" ht="42" customHeight="1">
      <c r="A6" s="57" t="s">
        <v>348</v>
      </c>
      <c r="B6" s="58" t="s">
        <v>349</v>
      </c>
      <c r="C6" s="194"/>
      <c r="D6" s="194"/>
      <c r="E6" s="194"/>
      <c r="F6" s="194"/>
      <c r="G6" s="192"/>
      <c r="H6" s="21" t="s">
        <v>587</v>
      </c>
      <c r="I6" s="21" t="s">
        <v>588</v>
      </c>
      <c r="J6" s="192"/>
      <c r="K6" s="192"/>
      <c r="L6" s="192"/>
    </row>
    <row r="7" spans="1:12" ht="30.75" customHeight="1">
      <c r="A7" s="55"/>
      <c r="B7" s="55" t="s">
        <v>318</v>
      </c>
      <c r="C7" s="39">
        <f>E7</f>
        <v>10283.76</v>
      </c>
      <c r="D7" s="39"/>
      <c r="E7" s="39">
        <f>E11+E31+E43+E51</f>
        <v>10283.76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>
        <f>E11</f>
        <v>7936</v>
      </c>
      <c r="D11" s="60"/>
      <c r="E11" s="39">
        <v>7936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39">
        <f aca="true" t="shared" si="0" ref="C12:C56">E12</f>
        <v>0</v>
      </c>
      <c r="D12" s="60"/>
      <c r="E12" s="45"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39">
        <f t="shared" si="0"/>
        <v>0</v>
      </c>
      <c r="D13" s="60"/>
      <c r="E13" s="45">
        <v>0</v>
      </c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39">
        <f t="shared" si="0"/>
        <v>0</v>
      </c>
      <c r="D14" s="60"/>
      <c r="E14" s="45">
        <v>0</v>
      </c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39">
        <f t="shared" si="0"/>
        <v>0</v>
      </c>
      <c r="D15" s="60"/>
      <c r="E15" s="45">
        <v>0</v>
      </c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39">
        <f t="shared" si="0"/>
        <v>7936</v>
      </c>
      <c r="D16" s="60"/>
      <c r="E16" s="45">
        <v>7936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39">
        <f t="shared" si="0"/>
        <v>0</v>
      </c>
      <c r="D17" s="60"/>
      <c r="E17" s="45">
        <v>0</v>
      </c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39">
        <f t="shared" si="0"/>
        <v>0</v>
      </c>
      <c r="D18" s="60"/>
      <c r="E18" s="45">
        <v>0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39">
        <f t="shared" si="0"/>
        <v>3318.6899999999996</v>
      </c>
      <c r="D19" s="60"/>
      <c r="E19" s="45">
        <v>3318.6899999999996</v>
      </c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39">
        <f t="shared" si="0"/>
        <v>4617.31</v>
      </c>
      <c r="D20" s="60"/>
      <c r="E20" s="45">
        <v>4617.31</v>
      </c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39">
        <f t="shared" si="0"/>
        <v>0</v>
      </c>
      <c r="D21" s="60"/>
      <c r="E21" s="45">
        <v>0</v>
      </c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39">
        <f t="shared" si="0"/>
        <v>0</v>
      </c>
      <c r="D22" s="60"/>
      <c r="E22" s="45"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39">
        <f t="shared" si="0"/>
        <v>0</v>
      </c>
      <c r="D23" s="60"/>
      <c r="E23" s="45">
        <v>0</v>
      </c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39">
        <f t="shared" si="0"/>
        <v>0</v>
      </c>
      <c r="D24" s="60"/>
      <c r="E24" s="45"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39">
        <f t="shared" si="0"/>
        <v>0</v>
      </c>
      <c r="D25" s="60"/>
      <c r="E25" s="45">
        <v>0</v>
      </c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39">
        <f t="shared" si="0"/>
        <v>0</v>
      </c>
      <c r="D26" s="60"/>
      <c r="E26" s="45">
        <v>0</v>
      </c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39">
        <f t="shared" si="0"/>
        <v>0</v>
      </c>
      <c r="D27" s="60"/>
      <c r="E27" s="45">
        <v>0</v>
      </c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39">
        <f t="shared" si="0"/>
        <v>0</v>
      </c>
      <c r="D28" s="60"/>
      <c r="E28" s="45">
        <v>0</v>
      </c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39">
        <f t="shared" si="0"/>
        <v>0</v>
      </c>
      <c r="D29" s="60"/>
      <c r="E29" s="45">
        <v>0</v>
      </c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39">
        <f t="shared" si="0"/>
        <v>0</v>
      </c>
      <c r="D30" s="60"/>
      <c r="E30" s="45">
        <v>0</v>
      </c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39">
        <f t="shared" si="0"/>
        <v>1281.64</v>
      </c>
      <c r="D31" s="60"/>
      <c r="E31" s="39">
        <v>1281.64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39">
        <f t="shared" si="0"/>
        <v>1276.9</v>
      </c>
      <c r="D32" s="60"/>
      <c r="E32" s="45">
        <v>1276.9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39">
        <f t="shared" si="0"/>
        <v>0</v>
      </c>
      <c r="D33" s="60"/>
      <c r="E33" s="45">
        <v>0</v>
      </c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39">
        <f t="shared" si="0"/>
        <v>712.81</v>
      </c>
      <c r="D34" s="60"/>
      <c r="E34" s="45">
        <v>712.81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39">
        <f t="shared" si="0"/>
        <v>356.4</v>
      </c>
      <c r="D35" s="60"/>
      <c r="E35" s="45">
        <v>356.4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39">
        <f t="shared" si="0"/>
        <v>207.69</v>
      </c>
      <c r="D36" s="60"/>
      <c r="E36" s="45">
        <v>207.69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39">
        <f t="shared" si="0"/>
        <v>4.74</v>
      </c>
      <c r="D37" s="60"/>
      <c r="E37" s="45">
        <v>4.74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39">
        <f t="shared" si="0"/>
        <v>4.74</v>
      </c>
      <c r="D38" s="60"/>
      <c r="E38" s="45">
        <v>4.74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39">
        <f t="shared" si="0"/>
        <v>0</v>
      </c>
      <c r="D39" s="60"/>
      <c r="E39" s="45"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39">
        <f t="shared" si="0"/>
        <v>0</v>
      </c>
      <c r="D40" s="60"/>
      <c r="E40" s="45">
        <v>0</v>
      </c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39">
        <f t="shared" si="0"/>
        <v>0</v>
      </c>
      <c r="D41" s="60"/>
      <c r="E41" s="45"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39">
        <f t="shared" si="0"/>
        <v>0</v>
      </c>
      <c r="D42" s="60"/>
      <c r="E42" s="45">
        <v>0</v>
      </c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f t="shared" si="0"/>
        <v>531.51</v>
      </c>
      <c r="D43" s="60"/>
      <c r="E43" s="39">
        <v>531.51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39">
        <f t="shared" si="0"/>
        <v>531.51</v>
      </c>
      <c r="D44" s="60"/>
      <c r="E44" s="45">
        <v>531.51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39">
        <f t="shared" si="0"/>
        <v>0</v>
      </c>
      <c r="D45" s="60"/>
      <c r="E45" s="45">
        <v>0</v>
      </c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39">
        <f t="shared" si="0"/>
        <v>423.23</v>
      </c>
      <c r="D46" s="60"/>
      <c r="E46" s="45">
        <v>423.23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39">
        <f t="shared" si="0"/>
        <v>0</v>
      </c>
      <c r="D47" s="60"/>
      <c r="E47" s="45"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39">
        <f t="shared" si="0"/>
        <v>108.28</v>
      </c>
      <c r="D48" s="60"/>
      <c r="E48" s="45">
        <v>108.28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39">
        <f t="shared" si="0"/>
        <v>0</v>
      </c>
      <c r="D49" s="60"/>
      <c r="E49" s="45"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39">
        <f t="shared" si="0"/>
        <v>0</v>
      </c>
      <c r="D50" s="60"/>
      <c r="E50" s="45">
        <v>0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39">
        <f t="shared" si="0"/>
        <v>534.61</v>
      </c>
      <c r="D51" s="60"/>
      <c r="E51" s="39">
        <v>534.61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39">
        <f t="shared" si="0"/>
        <v>534.61</v>
      </c>
      <c r="D52" s="60"/>
      <c r="E52" s="45">
        <v>534.61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39">
        <f t="shared" si="0"/>
        <v>534.61</v>
      </c>
      <c r="D53" s="60"/>
      <c r="E53" s="45">
        <v>534.61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>
        <f t="shared" si="0"/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39">
        <f t="shared" si="0"/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39">
        <f t="shared" si="0"/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29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9" t="s">
        <v>595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D6+E6</f>
        <v>10283.76</v>
      </c>
      <c r="D6" s="39">
        <f>D7+D10+D30+D42+D50</f>
        <v>10272.78</v>
      </c>
      <c r="E6" s="39">
        <f>E7+E10+E30+E42+E50+E53</f>
        <v>10.98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/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/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v>7936</v>
      </c>
      <c r="D10" s="39">
        <v>7929.76</v>
      </c>
      <c r="E10" s="39">
        <v>6.24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>
        <v>0</v>
      </c>
      <c r="D11" s="45">
        <v>0</v>
      </c>
      <c r="E11" s="45">
        <v>0</v>
      </c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>
        <v>0</v>
      </c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>
        <v>0</v>
      </c>
      <c r="D13" s="45">
        <v>0</v>
      </c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>
        <v>0</v>
      </c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v>7936</v>
      </c>
      <c r="D15" s="45">
        <v>7929.76</v>
      </c>
      <c r="E15" s="45">
        <v>6.24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>
        <v>0</v>
      </c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0</v>
      </c>
      <c r="D17" s="45"/>
      <c r="E17" s="45"/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>
        <v>3318.6899999999996</v>
      </c>
      <c r="D18" s="45">
        <v>3312.45</v>
      </c>
      <c r="E18" s="45">
        <v>6.24</v>
      </c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>
        <v>4617.31</v>
      </c>
      <c r="D19" s="45">
        <v>4617.31</v>
      </c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>
        <v>0</v>
      </c>
      <c r="D20" s="45">
        <v>0</v>
      </c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>
        <v>0</v>
      </c>
      <c r="D21" s="45">
        <v>0</v>
      </c>
      <c r="E21" s="45">
        <v>0</v>
      </c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>
        <v>0</v>
      </c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>
        <v>0</v>
      </c>
      <c r="D23" s="45">
        <v>0</v>
      </c>
      <c r="E23" s="45">
        <v>0</v>
      </c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>
        <v>0</v>
      </c>
      <c r="D24" s="45"/>
      <c r="E24" s="45">
        <v>0</v>
      </c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>
        <v>0</v>
      </c>
      <c r="D25" s="45"/>
      <c r="E25" s="45">
        <v>0</v>
      </c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>
        <v>0</v>
      </c>
      <c r="D26" s="45">
        <v>0</v>
      </c>
      <c r="E26" s="45">
        <v>0</v>
      </c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>
        <v>0</v>
      </c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>
        <v>0</v>
      </c>
      <c r="D28" s="45">
        <v>0</v>
      </c>
      <c r="E28" s="45">
        <v>0</v>
      </c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>
        <v>0</v>
      </c>
      <c r="D29" s="45">
        <v>0</v>
      </c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v>1281.64</v>
      </c>
      <c r="D30" s="39">
        <v>1276.9</v>
      </c>
      <c r="E30" s="39">
        <v>4.74</v>
      </c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v>1276.9</v>
      </c>
      <c r="D31" s="45">
        <v>1276.9</v>
      </c>
      <c r="E31" s="45">
        <v>0</v>
      </c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712.81</v>
      </c>
      <c r="D33" s="45">
        <v>712.81</v>
      </c>
      <c r="E33" s="45">
        <v>0</v>
      </c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356.4</v>
      </c>
      <c r="D34" s="45">
        <v>356.4</v>
      </c>
      <c r="E34" s="45">
        <v>0</v>
      </c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207.69</v>
      </c>
      <c r="D35" s="45">
        <v>207.69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>
        <v>4.74</v>
      </c>
      <c r="D36" s="45"/>
      <c r="E36" s="45">
        <v>4.74</v>
      </c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>
        <v>4.74</v>
      </c>
      <c r="D37" s="45">
        <v>0</v>
      </c>
      <c r="E37" s="45">
        <v>4.74</v>
      </c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v>531.51</v>
      </c>
      <c r="D42" s="39">
        <v>531.51</v>
      </c>
      <c r="E42" s="39">
        <v>0</v>
      </c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v>531.51</v>
      </c>
      <c r="D43" s="45">
        <v>531.51</v>
      </c>
      <c r="E43" s="45">
        <v>0</v>
      </c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>
        <v>0</v>
      </c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423.23</v>
      </c>
      <c r="D45" s="45">
        <v>423.23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>
        <v>0</v>
      </c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108.28</v>
      </c>
      <c r="D47" s="45">
        <v>108.28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v>534.61</v>
      </c>
      <c r="D50" s="39">
        <v>534.61</v>
      </c>
      <c r="E50" s="39">
        <v>0</v>
      </c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534.61</v>
      </c>
      <c r="D51" s="45">
        <v>534.61</v>
      </c>
      <c r="E51" s="45">
        <v>0</v>
      </c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534.61</v>
      </c>
      <c r="D52" s="45">
        <v>534.61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4C200A2DD2F04FB98BEFCA507A662706</vt:lpwstr>
  </property>
</Properties>
</file>