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一般公共预算支出'!$A$1:$E$27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部门收支总表'!$A$1:$D$25</definedName>
    <definedName name="_xlnm.Print_Area" localSheetId="7">'7 部门收入总表'!$A$1:$L$30</definedName>
    <definedName name="_xlnm.Print_Area" localSheetId="8">'8 部门支出总表'!$A$1:$H$29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一般公共预算财政基本支出'!$5:$6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部门收入总表'!$5:$6</definedName>
    <definedName name="_xlnm.Print_Titles" localSheetId="8">'8 部门支出总表'!$5:$5</definedName>
  </definedNames>
  <calcPr fullCalcOnLoad="1"/>
</workbook>
</file>

<file path=xl/sharedStrings.xml><?xml version="1.0" encoding="utf-8"?>
<sst xmlns="http://schemas.openxmlformats.org/spreadsheetml/2006/main" count="1504" uniqueCount="568">
  <si>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</si>
  <si>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</si>
  <si>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</si>
  <si>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</si>
  <si>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</si>
  <si>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</si>
  <si>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</si>
  <si>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</si>
  <si>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</si>
  <si>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</si>
  <si>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</si>
  <si>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</si>
  <si>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</si>
  <si>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</si>
  <si>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</si>
  <si>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</si>
  <si>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</si>
  <si>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</si>
  <si>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</si>
  <si>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</si>
  <si>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</si>
  <si>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</si>
  <si>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</si>
  <si>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</si>
  <si>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</si>
  <si>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</si>
  <si>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</si>
  <si>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</si>
  <si>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</si>
  <si>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</si>
  <si>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</si>
  <si>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</si>
  <si>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</si>
  <si>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</si>
  <si>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</si>
  <si>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</si>
  <si>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</si>
  <si>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</si>
  <si>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</si>
  <si>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</si>
  <si>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</si>
  <si>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</si>
  <si>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</si>
  <si>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</si>
  <si>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</si>
  <si>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</si>
  <si>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</si>
  <si>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</si>
  <si>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</si>
  <si>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</si>
  <si>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</si>
  <si>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</si>
  <si>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</si>
  <si>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</si>
  <si>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</si>
  <si>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</si>
  <si>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</si>
  <si>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</si>
  <si>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</si>
  <si>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</si>
  <si>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</si>
  <si>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</si>
  <si>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</si>
  <si>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</si>
  <si>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</si>
  <si>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</si>
  <si>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</si>
  <si>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</si>
  <si>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</si>
  <si>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</si>
  <si>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</si>
  <si>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</si>
  <si>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</si>
  <si>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</si>
  <si>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</si>
  <si>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</si>
  <si>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</si>
  <si>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</si>
  <si>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</si>
  <si>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</si>
  <si>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</si>
  <si>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</si>
  <si>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</si>
  <si>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</si>
  <si>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</si>
  <si>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</si>
  <si>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</si>
  <si>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</si>
  <si>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</si>
  <si>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</si>
  <si>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</si>
  <si>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</si>
  <si>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</si>
  <si>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</si>
  <si>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</si>
  <si>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</si>
  <si>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</si>
  <si>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</si>
  <si>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</si>
  <si>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</si>
  <si>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</si>
  <si>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</si>
  <si>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</si>
  <si>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</si>
  <si>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</si>
  <si>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</si>
  <si>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</si>
  <si>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</si>
  <si>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</si>
  <si>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</si>
  <si>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</si>
  <si>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</si>
  <si>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</si>
  <si>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</si>
  <si>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</si>
  <si>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</si>
  <si>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</si>
  <si>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</si>
  <si>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</si>
  <si>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</si>
  <si>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</si>
  <si>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</si>
  <si>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</si>
  <si>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</si>
  <si>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</si>
  <si>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</si>
  <si>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</si>
  <si>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</si>
  <si>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</si>
  <si>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</si>
  <si>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</si>
  <si>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</si>
  <si>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</si>
  <si>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</si>
  <si>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</si>
  <si>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</si>
  <si>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</si>
  <si>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</si>
  <si>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</si>
  <si>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</si>
  <si>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</si>
  <si>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</si>
  <si>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</si>
  <si>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</si>
  <si>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</si>
  <si>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</si>
  <si>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</si>
  <si>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</si>
  <si>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</si>
  <si>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</si>
  <si>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</si>
  <si>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</si>
  <si>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</si>
  <si>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</si>
  <si>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</si>
  <si>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</si>
  <si>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</si>
  <si>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</si>
  <si>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</si>
  <si>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</si>
  <si>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</si>
  <si>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</si>
  <si>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</si>
  <si>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</si>
  <si>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</si>
  <si>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</si>
  <si>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</si>
  <si>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</si>
  <si>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</si>
  <si>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</si>
  <si>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</si>
  <si>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</si>
  <si>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</si>
  <si>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</si>
  <si>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</si>
  <si>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</si>
  <si>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</si>
  <si>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</si>
  <si>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</si>
  <si>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</si>
  <si>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</si>
  <si>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</si>
  <si>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</si>
  <si>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</si>
  <si>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</si>
  <si>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</si>
  <si>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</si>
  <si>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</si>
  <si>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</si>
  <si>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</si>
  <si>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</si>
  <si>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</si>
  <si>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</si>
  <si>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</si>
  <si>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</si>
  <si>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</si>
  <si>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</si>
  <si>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</si>
  <si>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</si>
  <si>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</si>
  <si>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</si>
  <si>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</si>
  <si>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</si>
  <si>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</si>
  <si>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</si>
  <si>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</si>
  <si>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</si>
  <si>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</si>
  <si>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</si>
  <si>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</si>
  <si>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</si>
  <si>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</si>
  <si>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</si>
  <si>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</si>
  <si>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</si>
  <si>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</si>
  <si>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</si>
  <si>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</si>
  <si>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</si>
  <si>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</si>
  <si>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</si>
  <si>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</si>
  <si>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</si>
  <si>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</si>
  <si>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</si>
  <si>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</si>
  <si>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</si>
  <si>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</si>
  <si>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</si>
  <si>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</si>
  <si>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</si>
  <si>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</si>
  <si>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</si>
  <si>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</si>
  <si>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</si>
  <si>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</si>
  <si>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</si>
  <si>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</si>
  <si>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</si>
  <si>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</si>
  <si>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</si>
  <si>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</si>
  <si>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</si>
  <si>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</si>
  <si>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</si>
  <si>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</si>
  <si>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</si>
  <si>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</si>
  <si>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</si>
  <si>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</si>
  <si>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</si>
  <si>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</si>
  <si>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</si>
  <si>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</si>
  <si>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</si>
  <si>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</si>
  <si>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</si>
  <si>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</si>
  <si>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</si>
  <si>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</si>
  <si>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</si>
  <si>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</si>
  <si>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</si>
  <si>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</si>
  <si>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</si>
  <si>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</si>
  <si>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</si>
  <si>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</si>
  <si>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</si>
  <si>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</si>
  <si>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</si>
  <si>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</si>
  <si>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</si>
  <si>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</si>
  <si>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</si>
  <si>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</si>
  <si>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</si>
  <si>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</si>
  <si>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</si>
  <si>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</si>
  <si>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</si>
  <si>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</si>
  <si>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</si>
  <si>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</si>
  <si>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</si>
  <si>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</si>
  <si>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</si>
  <si>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</si>
  <si>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</si>
  <si>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</si>
  <si>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</si>
  <si>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</si>
  <si>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</si>
  <si>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</si>
  <si>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</si>
  <si>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</si>
  <si>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</si>
  <si>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</si>
  <si>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</si>
  <si>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</si>
  <si>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</si>
  <si>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</si>
  <si>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</si>
  <si>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</si>
  <si>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</si>
  <si>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</si>
  <si>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</si>
  <si>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</si>
  <si>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</si>
  <si>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</si>
  <si>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</si>
  <si>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</si>
  <si>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</si>
  <si>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</si>
  <si>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</si>
  <si>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</si>
  <si>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</si>
  <si>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</si>
  <si>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</si>
  <si>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</si>
  <si>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</si>
  <si>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</si>
  <si>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</si>
  <si>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</si>
  <si>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</si>
  <si>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</si>
  <si>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</si>
  <si>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</si>
  <si>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</si>
  <si>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</si>
  <si>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</si>
  <si>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</si>
  <si>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</si>
  <si>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其他支出</t>
  </si>
  <si>
    <t>二、结转下年</t>
  </si>
  <si>
    <t>收入总数</t>
  </si>
  <si>
    <t>支出总数</t>
  </si>
  <si>
    <t>附件4-2</t>
  </si>
  <si>
    <t>重庆市綦江中学一般公共预算财政拨款支出预算表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</si>
  <si>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</si>
  <si>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</si>
  <si>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</si>
  <si>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</si>
  <si>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</si>
  <si>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</si>
  <si>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</si>
  <si>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</si>
  <si>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</si>
  <si>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</si>
  <si>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y</t>
  </si>
  <si>
    <t>  初中教育</t>
  </si>
  <si>
    <t>  2050204</t>
  </si>
  <si>
    <t>  高中教育</t>
  </si>
  <si>
    <t>  2050299</t>
  </si>
  <si>
    <t>  其他普通教育支出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</si>
  <si>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</si>
  <si>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</si>
  <si>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</si>
  <si>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</si>
  <si>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</si>
  <si>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</si>
  <si>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</si>
  <si>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</si>
  <si>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</si>
  <si>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</si>
  <si>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</si>
  <si>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</si>
  <si>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</si>
  <si>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</si>
  <si>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</si>
  <si>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</si>
  <si>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</si>
  <si>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21302</t>
  </si>
  <si>
    <t> 林业和草原</t>
  </si>
  <si>
    <t>  2130205</t>
  </si>
  <si>
    <t>  森林资源培育</t>
  </si>
  <si>
    <t>221</t>
  </si>
  <si>
    <t> 22102</t>
  </si>
  <si>
    <t> 住房改革支出</t>
  </si>
  <si>
    <t>  2210201</t>
  </si>
  <si>
    <t>  住房公积金</t>
  </si>
  <si>
    <t>附件4-3</t>
  </si>
  <si>
    <t>重庆市綦江中学一般公共预算财政拨款基本支出预算表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</si>
  <si>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</si>
  <si>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</si>
  <si>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</si>
  <si>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</si>
  <si>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</si>
  <si>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</si>
  <si>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</si>
  <si>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</si>
  <si>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</si>
  <si>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</si>
  <si>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</si>
  <si>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</si>
  <si>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</si>
  <si>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</si>
  <si>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</si>
  <si>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</si>
  <si>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</si>
  <si>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</si>
  <si>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</si>
  <si>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</si>
  <si>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</si>
  <si>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</si>
  <si>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</si>
  <si>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</si>
  <si>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</si>
  <si>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</si>
  <si>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</si>
  <si>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</si>
  <si>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</si>
  <si>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</si>
  <si>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</si>
  <si>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</si>
  <si>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</si>
  <si>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</si>
  <si>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</si>
  <si>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</si>
  <si>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</si>
  <si>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</si>
  <si>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</si>
  <si>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</si>
  <si>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</si>
  <si>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</si>
  <si>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</si>
  <si>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</si>
  <si>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</si>
  <si>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</si>
  <si>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</si>
  <si>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</si>
  <si>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</si>
  <si>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</si>
  <si>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</si>
  <si>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</si>
  <si>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</si>
  <si>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</si>
  <si>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</si>
  <si>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</si>
  <si>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</si>
  <si>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</si>
  <si>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</si>
  <si>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</si>
  <si>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303</t>
  </si>
  <si>
    <t>对个人和家庭的补助</t>
  </si>
  <si>
    <t> 30305</t>
  </si>
  <si>
    <t xml:space="preserve">  生活补助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</si>
  <si>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</si>
  <si>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</si>
  <si>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</si>
  <si>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</si>
  <si>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</si>
  <si>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</si>
  <si>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</si>
  <si>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</si>
  <si>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</si>
  <si>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</si>
  <si>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</si>
  <si>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</si>
  <si>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</si>
  <si>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</si>
  <si>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</si>
  <si>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</si>
  <si>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</si>
  <si>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重庆市綦江中学政府性基金预算支出表</t>
  </si>
  <si>
    <t>本年政府性基金预算财政拨款支出</t>
  </si>
  <si>
    <t>229</t>
  </si>
  <si>
    <t> 22960</t>
  </si>
  <si>
    <t> 彩票公益金安排的支出</t>
  </si>
  <si>
    <t>  2296003</t>
  </si>
  <si>
    <t>  用于体育事业的彩票公益金支出</t>
  </si>
  <si>
    <t>附件4-6</t>
  </si>
  <si>
    <r>
      <t xml:space="preserve"> </t>
    </r>
    <r>
      <rPr>
        <sz val="22"/>
        <rFont val="方正小标宋_GBK"/>
        <family val="4"/>
      </rPr>
      <t>重庆市綦江中学部门收支总表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</si>
  <si>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</si>
  <si>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</si>
  <si>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</si>
  <si>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</si>
  <si>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</si>
  <si>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</si>
  <si>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</si>
  <si>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</si>
  <si>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</si>
  <si>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</si>
  <si>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</si>
  <si>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</si>
  <si>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</si>
  <si>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</si>
  <si>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重庆市綦江中学部门收入总表</t>
  </si>
  <si>
    <t>科目</t>
  </si>
  <si>
    <t>非教育收费收入预算</t>
  </si>
  <si>
    <t>教育收费收预算入</t>
  </si>
  <si>
    <t>  2050203</t>
  </si>
  <si>
    <t>附件4-8</t>
  </si>
  <si>
    <t>重庆市綦江中学部门支出总表</t>
  </si>
  <si>
    <t>上缴上级支出</t>
  </si>
  <si>
    <t>事业单位经营支出</t>
  </si>
  <si>
    <t>对下级单位补助支出</t>
  </si>
  <si>
    <t>附件4-9</t>
  </si>
  <si>
    <t>重庆市綦江中学政府采购预算明细表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</si>
  <si>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</si>
  <si>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</si>
  <si>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</si>
  <si>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</si>
  <si>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</si>
  <si>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</si>
  <si>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</si>
  <si>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204101-重庆市綦江中学</t>
  </si>
  <si>
    <t>项目编码</t>
  </si>
  <si>
    <t>50011023T000003399089</t>
  </si>
  <si>
    <t>项目名称</t>
  </si>
  <si>
    <t>政府购买服务-高中教育-綦江中学（新高考新课改、课研经费）2023</t>
  </si>
  <si>
    <t>项目类型</t>
  </si>
  <si>
    <t>一般性项目</t>
  </si>
  <si>
    <t>联系人</t>
  </si>
  <si>
    <t>周诗</t>
  </si>
  <si>
    <t>联系电话</t>
  </si>
  <si>
    <t>023-48662939</t>
  </si>
  <si>
    <t>当年预算（万元)</t>
  </si>
  <si>
    <t>上级资金</t>
  </si>
  <si>
    <t>本级资金</t>
  </si>
  <si>
    <t>其他资金</t>
  </si>
  <si>
    <t>项目概况</t>
  </si>
  <si>
    <t>为贯彻落实党的教育方针，大力实施科教兴市和人才强市行动计划，认真落实立德树人根本任务，立足有利于推进素质教育、有利于促进教育公平、有利于科学选拔人才、促进高校“双一流”建设，重庆市2018年开始实施高等学校考试招生综合改革。为适应新高考新课改，提升教师职业素养，学校将引进多名专家打造专业教师队伍，并组织教师参加“巴蜀云校双师”、“七校联合校验”等校内外学习培训。同时，开展学生生涯规划家庭调查的家访活动，为学生提供更加优质的升学方向。</t>
  </si>
  <si>
    <t>立项依据</t>
  </si>
  <si>
    <t>根据教育部、市教委要求对中小学教师开展教学内容、教学方式的指导和培训；针对每年新立项的科研课题、高考考纲、中考考试说明的变化需要开展培训。为适应从2021年开始的新高考，校党委会决定对高考学科教师开展为期三年的培训。</t>
  </si>
  <si>
    <t>当年实施进度计划</t>
  </si>
  <si>
    <t>完成各项培训，并支付所有费用。</t>
  </si>
  <si>
    <t>当年整体绩效目标</t>
  </si>
  <si>
    <t>完成各项培训，参培教师满意度达90%以上，2023年第三届新高考取得优异成绩。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</si>
  <si>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</si>
  <si>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</si>
  <si>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</si>
  <si>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</si>
  <si>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</si>
  <si>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</si>
  <si>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</si>
  <si>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</si>
  <si>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</si>
  <si>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时效指标</t>
  </si>
  <si>
    <t>培训计划按期完成率</t>
  </si>
  <si>
    <t>≥</t>
  </si>
  <si>
    <t>90</t>
  </si>
  <si>
    <t>%</t>
  </si>
  <si>
    <t>15</t>
  </si>
  <si>
    <t>满意度指标</t>
  </si>
  <si>
    <t>服务对象满意度指标</t>
  </si>
  <si>
    <t>培训人员满意度</t>
  </si>
  <si>
    <t>10</t>
  </si>
  <si>
    <t>成本指标</t>
  </si>
  <si>
    <t>经济成本指标</t>
  </si>
  <si>
    <t>汽车采购金额</t>
  </si>
  <si>
    <t>≤</t>
  </si>
  <si>
    <t>50000</t>
  </si>
  <si>
    <t>元</t>
  </si>
  <si>
    <t>人均培训费用</t>
  </si>
  <si>
    <t>2500</t>
  </si>
  <si>
    <t>元/人</t>
  </si>
  <si>
    <t>数量指标</t>
  </si>
  <si>
    <t>培训人次</t>
  </si>
  <si>
    <t>1200</t>
  </si>
  <si>
    <t>人次</t>
  </si>
  <si>
    <t>效益指标</t>
  </si>
  <si>
    <t>社会效益指标</t>
  </si>
  <si>
    <t>提升教育教学水平，争创一流名校</t>
  </si>
  <si>
    <t>定性</t>
  </si>
  <si>
    <t>可持续发展指标</t>
  </si>
  <si>
    <t>项目可持续性</t>
  </si>
  <si>
    <t>可持续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</si>
</sst>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22"/>
      <color rgb="FF000000"/>
      <name val="方正小标宋_GBK"/>
      <family val="4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11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2" fillId="0" borderId="0" xfId="65">
      <alignment/>
      <protection/>
    </xf>
    <xf numFmtId="0" fontId="12" fillId="0" borderId="0" xfId="65" applyFill="1">
      <alignment/>
      <protection/>
    </xf>
    <xf numFmtId="0" fontId="13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4" fillId="0" borderId="0" xfId="65" applyFont="1" applyFill="1" applyAlignment="1">
      <alignment horizontal="centerContinuous"/>
      <protection/>
    </xf>
    <xf numFmtId="0" fontId="12" fillId="0" borderId="0" xfId="65" applyFill="1" applyAlignment="1">
      <alignment horizontal="centerContinuous"/>
      <protection/>
    </xf>
    <xf numFmtId="0" fontId="12" fillId="0" borderId="0" xfId="65" applyAlignment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2" fillId="0" borderId="0" xfId="65" applyBorder="1">
      <alignment/>
      <protection/>
    </xf>
    <xf numFmtId="0" fontId="16" fillId="0" borderId="0" xfId="0" applyFont="1" applyFill="1" applyBorder="1" applyAlignment="1">
      <alignment vertical="center"/>
    </xf>
    <xf numFmtId="0" fontId="2" fillId="0" borderId="0" xfId="65" applyNumberFormat="1" applyFont="1" applyFill="1" applyBorder="1" applyAlignment="1" applyProtection="1">
      <alignment horizontal="left" vertical="center"/>
      <protection/>
    </xf>
    <xf numFmtId="0" fontId="13" fillId="0" borderId="0" xfId="65" applyNumberFormat="1" applyFont="1" applyFill="1" applyBorder="1" applyAlignment="1" applyProtection="1">
      <alignment horizontal="center"/>
      <protection/>
    </xf>
    <xf numFmtId="0" fontId="3" fillId="0" borderId="0" xfId="65" applyNumberFormat="1" applyFont="1" applyFill="1" applyBorder="1" applyAlignment="1" applyProtection="1">
      <alignment horizontal="center"/>
      <protection/>
    </xf>
    <xf numFmtId="0" fontId="17" fillId="0" borderId="0" xfId="65" applyNumberFormat="1" applyFont="1" applyFill="1" applyBorder="1" applyAlignment="1" applyProtection="1">
      <alignment horizontal="centerContinuous"/>
      <protection/>
    </xf>
    <xf numFmtId="0" fontId="9" fillId="0" borderId="0" xfId="65" applyNumberFormat="1" applyFont="1" applyFill="1" applyBorder="1" applyAlignment="1" applyProtection="1">
      <alignment horizontal="centerContinuous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4" fontId="69" fillId="0" borderId="17" xfId="0" applyNumberFormat="1" applyFont="1" applyFill="1" applyBorder="1" applyAlignment="1">
      <alignment horizontal="right" vertical="center"/>
    </xf>
    <xf numFmtId="4" fontId="69" fillId="0" borderId="18" xfId="0" applyNumberFormat="1" applyFont="1" applyFill="1" applyBorder="1" applyAlignment="1">
      <alignment horizontal="right" vertical="center"/>
    </xf>
    <xf numFmtId="4" fontId="69" fillId="0" borderId="19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4" fontId="69" fillId="0" borderId="21" xfId="0" applyNumberFormat="1" applyFont="1" applyFill="1" applyBorder="1" applyAlignment="1">
      <alignment horizontal="right" vertical="center"/>
    </xf>
    <xf numFmtId="4" fontId="69" fillId="0" borderId="12" xfId="0" applyNumberFormat="1" applyFont="1" applyFill="1" applyBorder="1" applyAlignment="1">
      <alignment horizontal="right" vertical="center"/>
    </xf>
    <xf numFmtId="4" fontId="69" fillId="0" borderId="13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horizontal="right" vertical="center"/>
    </xf>
    <xf numFmtId="4" fontId="69" fillId="0" borderId="22" xfId="0" applyNumberFormat="1" applyFont="1" applyFill="1" applyBorder="1" applyAlignment="1">
      <alignment horizontal="right" vertical="center"/>
    </xf>
    <xf numFmtId="0" fontId="18" fillId="0" borderId="0" xfId="65" applyFont="1" applyFill="1" applyBorder="1" applyAlignment="1">
      <alignment horizontal="right"/>
      <protection/>
    </xf>
    <xf numFmtId="0" fontId="10" fillId="0" borderId="0" xfId="65" applyNumberFormat="1" applyFont="1" applyFill="1" applyBorder="1" applyAlignment="1" applyProtection="1">
      <alignment horizontal="right"/>
      <protection/>
    </xf>
    <xf numFmtId="0" fontId="19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20" xfId="65" applyNumberFormat="1" applyFont="1" applyFill="1" applyBorder="1" applyAlignment="1" applyProtection="1">
      <alignment horizontal="center" vertical="center"/>
      <protection/>
    </xf>
    <xf numFmtId="0" fontId="9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3" xfId="65" applyFont="1" applyFill="1" applyBorder="1" applyAlignment="1">
      <alignment vertical="center"/>
      <protection/>
    </xf>
    <xf numFmtId="0" fontId="68" fillId="0" borderId="10" xfId="0" applyFont="1" applyFill="1" applyBorder="1" applyAlignment="1">
      <alignment vertical="center"/>
    </xf>
    <xf numFmtId="0" fontId="10" fillId="0" borderId="24" xfId="65" applyFont="1" applyBorder="1" applyAlignment="1">
      <alignment vertical="center"/>
      <protection/>
    </xf>
    <xf numFmtId="0" fontId="10" fillId="0" borderId="24" xfId="65" applyFont="1" applyBorder="1" applyAlignment="1">
      <alignment horizontal="left" vertical="center"/>
      <protection/>
    </xf>
    <xf numFmtId="0" fontId="10" fillId="0" borderId="24" xfId="65" applyFont="1" applyFill="1" applyBorder="1" applyAlignment="1">
      <alignment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0" fontId="10" fillId="0" borderId="25" xfId="65" applyFont="1" applyFill="1" applyBorder="1" applyAlignment="1">
      <alignment vertical="center" wrapText="1"/>
      <protection/>
    </xf>
    <xf numFmtId="4" fontId="10" fillId="0" borderId="25" xfId="65" applyNumberFormat="1" applyFont="1" applyBorder="1" applyAlignment="1">
      <alignment vertical="center" wrapText="1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25" xfId="65" applyFont="1" applyBorder="1" applyAlignment="1">
      <alignment vertical="center" wrapText="1"/>
      <protection/>
    </xf>
    <xf numFmtId="0" fontId="10" fillId="0" borderId="12" xfId="65" applyFont="1" applyFill="1" applyBorder="1" applyAlignment="1">
      <alignment vertical="center"/>
      <protection/>
    </xf>
    <xf numFmtId="0" fontId="10" fillId="0" borderId="12" xfId="65" applyFont="1" applyBorder="1">
      <alignment/>
      <protection/>
    </xf>
    <xf numFmtId="0" fontId="10" fillId="0" borderId="12" xfId="65" applyFont="1" applyFill="1" applyBorder="1" applyAlignment="1">
      <alignment vertical="center" wrapText="1"/>
      <protection/>
    </xf>
    <xf numFmtId="4" fontId="10" fillId="0" borderId="12" xfId="65" applyNumberFormat="1" applyFont="1" applyBorder="1" applyAlignment="1">
      <alignment vertical="center" wrapText="1"/>
      <protection/>
    </xf>
    <xf numFmtId="0" fontId="10" fillId="0" borderId="12" xfId="65" applyNumberFormat="1" applyFont="1" applyFill="1" applyBorder="1" applyAlignment="1" applyProtection="1">
      <alignment horizontal="center" vertical="center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0" fillId="0" borderId="12" xfId="65" applyNumberFormat="1" applyFont="1" applyFill="1" applyBorder="1" applyAlignment="1" applyProtection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9" fillId="0" borderId="0" xfId="65" applyFont="1" applyFill="1">
      <alignment/>
      <protection/>
    </xf>
    <xf numFmtId="0" fontId="19" fillId="0" borderId="0" xfId="65" applyFont="1">
      <alignment/>
      <protection/>
    </xf>
    <xf numFmtId="0" fontId="13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26" xfId="65" applyNumberFormat="1" applyFont="1" applyFill="1" applyBorder="1" applyAlignment="1" applyProtection="1">
      <alignment horizontal="center" vertical="center"/>
      <protection/>
    </xf>
    <xf numFmtId="49" fontId="10" fillId="0" borderId="27" xfId="65" applyNumberFormat="1" applyFont="1" applyFill="1" applyBorder="1" applyAlignment="1" applyProtection="1">
      <alignment horizontal="center" vertical="center"/>
      <protection/>
    </xf>
    <xf numFmtId="49" fontId="10" fillId="0" borderId="28" xfId="65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7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9" fillId="0" borderId="29" xfId="65" applyNumberFormat="1" applyFont="1" applyFill="1" applyBorder="1" applyAlignment="1" applyProtection="1">
      <alignment horizontal="center" vertical="center"/>
      <protection/>
    </xf>
    <xf numFmtId="0" fontId="9" fillId="0" borderId="26" xfId="65" applyNumberFormat="1" applyFont="1" applyFill="1" applyBorder="1" applyAlignment="1" applyProtection="1">
      <alignment horizontal="center" vertical="center" wrapText="1"/>
      <protection/>
    </xf>
    <xf numFmtId="4" fontId="10" fillId="0" borderId="12" xfId="65" applyNumberFormat="1" applyFont="1" applyFill="1" applyBorder="1" applyAlignment="1" applyProtection="1">
      <alignment/>
      <protection/>
    </xf>
    <xf numFmtId="4" fontId="10" fillId="0" borderId="24" xfId="65" applyNumberFormat="1" applyFont="1" applyFill="1" applyBorder="1" applyAlignment="1" applyProtection="1">
      <alignment/>
      <protection/>
    </xf>
    <xf numFmtId="4" fontId="69" fillId="0" borderId="10" xfId="0" applyNumberFormat="1" applyFont="1" applyFill="1" applyBorder="1" applyAlignment="1">
      <alignment horizontal="center" vertical="center" wrapText="1"/>
    </xf>
    <xf numFmtId="0" fontId="18" fillId="0" borderId="0" xfId="65" applyFont="1" applyAlignment="1">
      <alignment horizontal="center" vertical="center"/>
      <protection/>
    </xf>
    <xf numFmtId="0" fontId="18" fillId="0" borderId="0" xfId="65" applyFont="1" applyAlignment="1">
      <alignment horizontal="right" vertical="center"/>
      <protection/>
    </xf>
    <xf numFmtId="49" fontId="13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2" xfId="65" applyNumberFormat="1" applyFont="1" applyFill="1" applyBorder="1" applyAlignment="1" applyProtection="1">
      <alignment/>
      <protection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9" fontId="24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9" fontId="10" fillId="0" borderId="27" xfId="65" applyNumberFormat="1" applyFont="1" applyFill="1" applyBorder="1" applyAlignment="1" applyProtection="1">
      <alignment horizontal="center"/>
      <protection/>
    </xf>
    <xf numFmtId="49" fontId="10" fillId="0" borderId="28" xfId="65" applyNumberFormat="1" applyFont="1" applyFill="1" applyBorder="1" applyAlignment="1" applyProtection="1">
      <alignment horizontal="center"/>
      <protection/>
    </xf>
    <xf numFmtId="4" fontId="69" fillId="0" borderId="10" xfId="0" applyNumberFormat="1" applyFont="1" applyFill="1" applyBorder="1" applyAlignment="1">
      <alignment horizontal="right" vertical="center" wrapText="1"/>
    </xf>
    <xf numFmtId="0" fontId="19" fillId="0" borderId="0" xfId="64" applyFont="1">
      <alignment/>
      <protection/>
    </xf>
    <xf numFmtId="0" fontId="12" fillId="0" borderId="0" xfId="64" applyAlignment="1">
      <alignment wrapText="1"/>
      <protection/>
    </xf>
    <xf numFmtId="0" fontId="12" fillId="0" borderId="0" xfId="64">
      <alignment/>
      <protection/>
    </xf>
    <xf numFmtId="0" fontId="19" fillId="0" borderId="0" xfId="64" applyFont="1" applyAlignment="1">
      <alignment wrapText="1"/>
      <protection/>
    </xf>
    <xf numFmtId="0" fontId="13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9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20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>
      <alignment horizontal="center" vertical="center"/>
      <protection/>
    </xf>
    <xf numFmtId="4" fontId="10" fillId="0" borderId="26" xfId="64" applyNumberFormat="1" applyFont="1" applyFill="1" applyBorder="1" applyAlignment="1">
      <alignment horizontal="right" vertical="center" wrapText="1"/>
      <protection/>
    </xf>
    <xf numFmtId="4" fontId="10" fillId="0" borderId="20" xfId="64" applyNumberFormat="1" applyFont="1" applyBorder="1" applyAlignment="1">
      <alignment horizontal="left" vertical="center"/>
      <protection/>
    </xf>
    <xf numFmtId="4" fontId="10" fillId="0" borderId="20" xfId="64" applyNumberFormat="1" applyFont="1" applyBorder="1" applyAlignment="1">
      <alignment horizontal="right" vertical="center"/>
      <protection/>
    </xf>
    <xf numFmtId="0" fontId="10" fillId="0" borderId="24" xfId="64" applyFont="1" applyFill="1" applyBorder="1" applyAlignment="1">
      <alignment horizontal="left" vertical="center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25" xfId="64" applyNumberFormat="1" applyFont="1" applyBorder="1" applyAlignment="1">
      <alignment horizontal="left" vertical="center" wrapText="1"/>
      <protection/>
    </xf>
    <xf numFmtId="4" fontId="10" fillId="0" borderId="12" xfId="64" applyNumberFormat="1" applyFont="1" applyBorder="1" applyAlignment="1">
      <alignment horizontal="right" vertical="center" wrapText="1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0" fontId="10" fillId="0" borderId="24" xfId="64" applyFont="1" applyBorder="1" applyAlignment="1">
      <alignment horizontal="left" vertical="center"/>
      <protection/>
    </xf>
    <xf numFmtId="4" fontId="10" fillId="0" borderId="20" xfId="64" applyNumberFormat="1" applyFont="1" applyFill="1" applyBorder="1" applyAlignment="1" applyProtection="1">
      <alignment horizontal="right" vertical="center" wrapText="1"/>
      <protection/>
    </xf>
    <xf numFmtId="4" fontId="10" fillId="0" borderId="25" xfId="64" applyNumberFormat="1" applyFont="1" applyFill="1" applyBorder="1" applyAlignment="1">
      <alignment horizontal="left" vertical="center" wrapText="1"/>
      <protection/>
    </xf>
    <xf numFmtId="0" fontId="10" fillId="0" borderId="12" xfId="64" applyFont="1" applyBorder="1" applyAlignment="1">
      <alignment horizontal="center" vertical="center"/>
      <protection/>
    </xf>
    <xf numFmtId="4" fontId="10" fillId="0" borderId="12" xfId="64" applyNumberFormat="1" applyFont="1" applyFill="1" applyBorder="1" applyAlignment="1">
      <alignment horizontal="left" vertical="center" wrapText="1"/>
      <protection/>
    </xf>
    <xf numFmtId="4" fontId="10" fillId="0" borderId="12" xfId="64" applyNumberFormat="1" applyFont="1" applyBorder="1" applyAlignment="1">
      <alignment horizontal="center" vertical="center"/>
      <protection/>
    </xf>
    <xf numFmtId="4" fontId="10" fillId="0" borderId="12" xfId="64" applyNumberFormat="1" applyFont="1" applyFill="1" applyBorder="1" applyAlignment="1">
      <alignment horizontal="right" vertical="center" wrapText="1"/>
      <protection/>
    </xf>
    <xf numFmtId="4" fontId="10" fillId="0" borderId="12" xfId="64" applyNumberFormat="1" applyFont="1" applyFill="1" applyBorder="1" applyAlignment="1" applyProtection="1">
      <alignment horizontal="right" vertical="center"/>
      <protection/>
    </xf>
    <xf numFmtId="4" fontId="10" fillId="0" borderId="12" xfId="64" applyNumberFormat="1" applyFont="1" applyBorder="1" applyAlignment="1">
      <alignment horizontal="right" vertical="center"/>
      <protection/>
    </xf>
    <xf numFmtId="4" fontId="10" fillId="0" borderId="12" xfId="64" applyNumberFormat="1" applyFont="1" applyFill="1" applyBorder="1" applyAlignment="1">
      <alignment horizontal="right" vertical="center"/>
      <protection/>
    </xf>
    <xf numFmtId="4" fontId="10" fillId="0" borderId="12" xfId="64" applyNumberFormat="1" applyFont="1" applyFill="1" applyBorder="1" applyAlignment="1">
      <alignment horizontal="center" vertical="center"/>
      <protection/>
    </xf>
    <xf numFmtId="0" fontId="12" fillId="0" borderId="30" xfId="64" applyBorder="1" applyAlignment="1">
      <alignment wrapText="1"/>
      <protection/>
    </xf>
    <xf numFmtId="0" fontId="19" fillId="0" borderId="0" xfId="64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4" fillId="0" borderId="10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9" hidden="1" customWidth="1"/>
    <col min="2" max="2" width="15.375" style="179" customWidth="1"/>
    <col min="3" max="3" width="59.75390625" style="0" customWidth="1"/>
    <col min="4" max="4" width="13.00390625" style="179" customWidth="1"/>
    <col min="5" max="5" width="101.50390625" style="0" customWidth="1"/>
    <col min="6" max="6" width="29.25390625" style="0" customWidth="1"/>
    <col min="7" max="7" width="30.75390625" style="179" customWidth="1"/>
    <col min="8" max="8" width="28.50390625" style="179" customWidth="1"/>
    <col min="9" max="9" width="72.875" style="0" customWidth="1"/>
  </cols>
  <sheetData>
    <row r="2" spans="1:9" ht="24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spans="1:9" ht="22.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2.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2.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2.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2.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2.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2.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2.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2.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2.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2.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2.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2.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2.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2.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2.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2.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2.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2.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2.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2.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2.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2.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2.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2.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2.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2.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2.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2.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2.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2.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2.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2.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2.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2.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2.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2.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2.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2.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2.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2.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2.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2.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2.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2.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2.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2.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2.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2.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2.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2.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2.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2.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2.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2.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2.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2.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2.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2.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2.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2.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2.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2.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2.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2.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2.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2.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2.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2.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2.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2.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2.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2.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2.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2.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2.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2.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2.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2.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2.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2.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2.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2.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2.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2.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2.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2.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2.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2.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2.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2.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2.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2.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2.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2.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2.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2.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2.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2.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2.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2.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2.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2.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2.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2.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2.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2.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2.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2.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2.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2.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2.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2.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2.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2.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2.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2.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2.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2.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2.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2.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2.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2.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2.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2.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2.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2.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2.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2.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2.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2.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2.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2.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2.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2.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2.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2.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2.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2.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2.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2.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2.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2.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2.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2.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2.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2.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2.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2.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2.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2.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2.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2.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2.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2.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2.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2.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2.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2.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2.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2.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2.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2.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2.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2.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2.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2.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2.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2.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2.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2.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2.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2.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2.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2.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2.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2.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2.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2.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2.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2.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2.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2.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2.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2.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2.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2.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2.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2.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2.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2.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2.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2.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2.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2.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2.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2.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2.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2.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2.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2.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2.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2.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2.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2.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2.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2.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2.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2.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2.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2.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2.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2.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2.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2.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2.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2.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2.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2.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2.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2.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2.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2.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2.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2.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2.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2.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2.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2.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2.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2.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2.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2.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2.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2.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2.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2.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2.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2.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2.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2.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2.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2.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2.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2.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2.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2.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2.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2.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2.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2.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2.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2.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2.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2.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8" sqref="F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497</v>
      </c>
      <c r="B1" s="17"/>
      <c r="C1" s="17"/>
      <c r="D1" s="17"/>
      <c r="E1" s="17"/>
      <c r="F1" s="17"/>
    </row>
    <row r="2" spans="1:11" ht="40.5" customHeight="1">
      <c r="A2" s="18" t="s">
        <v>498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20" t="s">
        <v>316</v>
      </c>
      <c r="B4" s="21" t="s">
        <v>318</v>
      </c>
      <c r="C4" s="21" t="s">
        <v>483</v>
      </c>
      <c r="D4" s="21" t="s">
        <v>473</v>
      </c>
      <c r="E4" s="21" t="s">
        <v>474</v>
      </c>
      <c r="F4" s="21" t="s">
        <v>475</v>
      </c>
      <c r="G4" s="21" t="s">
        <v>476</v>
      </c>
      <c r="H4" s="21"/>
      <c r="I4" s="21" t="s">
        <v>477</v>
      </c>
      <c r="J4" s="21" t="s">
        <v>478</v>
      </c>
      <c r="K4" s="21" t="s">
        <v>481</v>
      </c>
    </row>
    <row r="5" spans="1:11" s="15" customFormat="1" ht="57" customHeight="1">
      <c r="A5" s="20"/>
      <c r="B5" s="21"/>
      <c r="C5" s="21"/>
      <c r="D5" s="21"/>
      <c r="E5" s="21"/>
      <c r="F5" s="21"/>
      <c r="G5" s="21" t="s">
        <v>489</v>
      </c>
      <c r="H5" s="21" t="s">
        <v>499</v>
      </c>
      <c r="I5" s="21"/>
      <c r="J5" s="21"/>
      <c r="K5" s="21"/>
    </row>
    <row r="6" spans="1:11" s="16" customFormat="1" ht="30" customHeight="1">
      <c r="A6" s="22" t="s">
        <v>318</v>
      </c>
      <c r="B6" s="23">
        <v>25</v>
      </c>
      <c r="C6" s="23"/>
      <c r="D6" s="23">
        <v>25</v>
      </c>
      <c r="E6" s="23"/>
      <c r="F6" s="23"/>
      <c r="G6" s="23"/>
      <c r="H6" s="23"/>
      <c r="I6" s="23"/>
      <c r="J6" s="23"/>
      <c r="K6" s="23"/>
    </row>
    <row r="7" spans="1:11" s="16" customFormat="1" ht="48" customHeight="1">
      <c r="A7" s="22" t="s">
        <v>500</v>
      </c>
      <c r="B7" s="23">
        <v>25</v>
      </c>
      <c r="C7" s="23"/>
      <c r="D7" s="23">
        <v>25</v>
      </c>
      <c r="E7" s="23"/>
      <c r="F7" s="23"/>
      <c r="G7" s="23"/>
      <c r="H7" s="23"/>
      <c r="I7" s="23"/>
      <c r="J7" s="23"/>
      <c r="K7" s="23"/>
    </row>
    <row r="8" spans="1:11" s="16" customFormat="1" ht="48" customHeight="1">
      <c r="A8" s="22" t="s">
        <v>501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s="16" customFormat="1" ht="49.5" customHeight="1">
      <c r="A9" s="22" t="s">
        <v>502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M7" sqref="M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503</v>
      </c>
    </row>
    <row r="2" spans="1:9" ht="33" customHeight="1">
      <c r="A2" s="3" t="s">
        <v>504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505</v>
      </c>
      <c r="B4" s="6" t="s">
        <v>506</v>
      </c>
      <c r="C4" s="6"/>
      <c r="D4" s="6"/>
      <c r="E4" s="6"/>
      <c r="F4" s="5" t="s">
        <v>507</v>
      </c>
      <c r="G4" s="5" t="s">
        <v>508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509</v>
      </c>
      <c r="B6" s="6" t="s">
        <v>510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511</v>
      </c>
      <c r="B7" s="5" t="s">
        <v>512</v>
      </c>
      <c r="C7" s="5"/>
      <c r="D7" s="5"/>
      <c r="E7" s="5" t="s">
        <v>513</v>
      </c>
      <c r="F7" s="5" t="s">
        <v>514</v>
      </c>
      <c r="G7" s="5" t="s">
        <v>515</v>
      </c>
      <c r="H7" s="186" t="s">
        <v>516</v>
      </c>
      <c r="I7" s="5"/>
    </row>
    <row r="8" spans="1:9" ht="30.75" customHeight="1">
      <c r="A8" s="5" t="s">
        <v>517</v>
      </c>
      <c r="B8" s="7">
        <v>300</v>
      </c>
      <c r="C8" s="7"/>
      <c r="D8" s="7"/>
      <c r="E8" s="5" t="s">
        <v>518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519</v>
      </c>
      <c r="F9" s="5"/>
      <c r="G9" s="7">
        <v>300</v>
      </c>
      <c r="H9" s="7"/>
      <c r="I9" s="7"/>
    </row>
    <row r="10" spans="1:9" ht="30.75" customHeight="1">
      <c r="A10" s="5"/>
      <c r="B10" s="7"/>
      <c r="C10" s="7"/>
      <c r="D10" s="7"/>
      <c r="E10" s="5" t="s">
        <v>520</v>
      </c>
      <c r="F10" s="5"/>
      <c r="G10" s="7"/>
      <c r="H10" s="7"/>
      <c r="I10" s="7"/>
    </row>
    <row r="11" spans="1:9" ht="63.75" customHeight="1">
      <c r="A11" s="5" t="s">
        <v>521</v>
      </c>
      <c r="B11" s="6" t="s">
        <v>522</v>
      </c>
      <c r="C11" s="6"/>
      <c r="D11" s="6"/>
      <c r="E11" s="6"/>
      <c r="F11" s="6"/>
      <c r="G11" s="6"/>
      <c r="H11" s="6"/>
      <c r="I11" s="6"/>
    </row>
    <row r="12" spans="1:9" ht="66" customHeight="1">
      <c r="A12" s="5" t="s">
        <v>523</v>
      </c>
      <c r="B12" s="6" t="s">
        <v>524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525</v>
      </c>
      <c r="B13" s="6" t="s">
        <v>526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527</v>
      </c>
      <c r="B14" s="8" t="s">
        <v>528</v>
      </c>
      <c r="C14" s="8"/>
      <c r="D14" s="8"/>
      <c r="E14" s="8"/>
      <c r="F14" s="8"/>
      <c r="G14" s="8"/>
      <c r="H14" s="8"/>
      <c r="I14" s="8"/>
    </row>
    <row r="15" spans="1:9" ht="30.75" customHeight="1">
      <c r="A15" s="9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10" t="s">
        <v>529</v>
      </c>
      <c r="B16" s="11" t="s">
        <v>530</v>
      </c>
      <c r="C16" s="5" t="s">
        <v>531</v>
      </c>
      <c r="D16" s="5" t="s">
        <v>532</v>
      </c>
      <c r="E16" s="5"/>
      <c r="F16" s="5" t="s">
        <v>533</v>
      </c>
      <c r="G16" s="5" t="s">
        <v>534</v>
      </c>
      <c r="H16" s="5" t="s">
        <v>535</v>
      </c>
      <c r="I16" s="5" t="s">
        <v>536</v>
      </c>
    </row>
    <row r="17" spans="1:9" ht="30.75" customHeight="1">
      <c r="A17" s="10"/>
      <c r="B17" s="12" t="s">
        <v>537</v>
      </c>
      <c r="C17" s="13" t="s">
        <v>538</v>
      </c>
      <c r="D17" s="13" t="s">
        <v>539</v>
      </c>
      <c r="E17" s="13"/>
      <c r="F17" s="5" t="s">
        <v>540</v>
      </c>
      <c r="G17" s="14" t="s">
        <v>541</v>
      </c>
      <c r="H17" s="5" t="s">
        <v>542</v>
      </c>
      <c r="I17" s="5" t="s">
        <v>543</v>
      </c>
    </row>
    <row r="18" spans="1:9" ht="30.75" customHeight="1">
      <c r="A18" s="10"/>
      <c r="B18" s="12" t="s">
        <v>544</v>
      </c>
      <c r="C18" s="13" t="s">
        <v>545</v>
      </c>
      <c r="D18" s="13" t="s">
        <v>546</v>
      </c>
      <c r="E18" s="13"/>
      <c r="F18" s="5" t="s">
        <v>540</v>
      </c>
      <c r="G18" s="14" t="s">
        <v>541</v>
      </c>
      <c r="H18" s="5" t="s">
        <v>542</v>
      </c>
      <c r="I18" s="5" t="s">
        <v>547</v>
      </c>
    </row>
    <row r="19" spans="1:15" ht="30.75" customHeight="1">
      <c r="A19" s="10"/>
      <c r="B19" s="12" t="s">
        <v>548</v>
      </c>
      <c r="C19" s="13" t="s">
        <v>549</v>
      </c>
      <c r="D19" s="13" t="s">
        <v>550</v>
      </c>
      <c r="E19" s="13"/>
      <c r="F19" s="5" t="s">
        <v>551</v>
      </c>
      <c r="G19" s="14" t="s">
        <v>552</v>
      </c>
      <c r="H19" s="5" t="s">
        <v>553</v>
      </c>
      <c r="I19" s="5" t="s">
        <v>547</v>
      </c>
      <c r="O19" s="2"/>
    </row>
    <row r="20" spans="1:9" ht="30.75" customHeight="1">
      <c r="A20" s="10"/>
      <c r="B20" s="12" t="s">
        <v>537</v>
      </c>
      <c r="C20" s="13" t="s">
        <v>548</v>
      </c>
      <c r="D20" s="13" t="s">
        <v>554</v>
      </c>
      <c r="E20" s="13"/>
      <c r="F20" s="5" t="s">
        <v>551</v>
      </c>
      <c r="G20" s="14" t="s">
        <v>555</v>
      </c>
      <c r="H20" s="5" t="s">
        <v>556</v>
      </c>
      <c r="I20" s="5" t="s">
        <v>543</v>
      </c>
    </row>
    <row r="21" spans="1:9" ht="30.75" customHeight="1">
      <c r="A21" s="10"/>
      <c r="B21" s="12" t="s">
        <v>537</v>
      </c>
      <c r="C21" s="13" t="s">
        <v>557</v>
      </c>
      <c r="D21" s="13" t="s">
        <v>558</v>
      </c>
      <c r="E21" s="13"/>
      <c r="F21" s="5" t="s">
        <v>540</v>
      </c>
      <c r="G21" s="14" t="s">
        <v>559</v>
      </c>
      <c r="H21" s="5" t="s">
        <v>560</v>
      </c>
      <c r="I21" s="5" t="s">
        <v>547</v>
      </c>
    </row>
    <row r="22" spans="1:9" ht="30.75" customHeight="1">
      <c r="A22" s="10"/>
      <c r="B22" s="12" t="s">
        <v>561</v>
      </c>
      <c r="C22" s="13" t="s">
        <v>562</v>
      </c>
      <c r="D22" s="13" t="s">
        <v>563</v>
      </c>
      <c r="E22" s="13"/>
      <c r="F22" s="5" t="s">
        <v>564</v>
      </c>
      <c r="G22" s="14" t="s">
        <v>563</v>
      </c>
      <c r="H22" s="5"/>
      <c r="I22" s="5" t="s">
        <v>543</v>
      </c>
    </row>
    <row r="23" spans="1:9" ht="21">
      <c r="A23" s="10"/>
      <c r="B23" s="12" t="s">
        <v>561</v>
      </c>
      <c r="C23" s="13" t="s">
        <v>565</v>
      </c>
      <c r="D23" s="13" t="s">
        <v>566</v>
      </c>
      <c r="E23" s="13"/>
      <c r="F23" s="5" t="s">
        <v>564</v>
      </c>
      <c r="G23" s="14" t="s">
        <v>567</v>
      </c>
      <c r="H23" s="5"/>
      <c r="I23" s="5" t="s">
        <v>543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E15" sqref="E15"/>
    </sheetView>
  </sheetViews>
  <sheetFormatPr defaultColWidth="6.875" defaultRowHeight="19.5" customHeight="1"/>
  <cols>
    <col min="1" max="1" width="22.875" style="146" customWidth="1"/>
    <col min="2" max="2" width="19.00390625" style="146" customWidth="1"/>
    <col min="3" max="3" width="20.50390625" style="146" customWidth="1"/>
    <col min="4" max="7" width="19.00390625" style="146" customWidth="1"/>
    <col min="8" max="16384" width="6.875" style="147" customWidth="1"/>
  </cols>
  <sheetData>
    <row r="1" spans="1:7" s="145" customFormat="1" ht="19.5" customHeight="1">
      <c r="A1" s="2" t="s">
        <v>311</v>
      </c>
      <c r="B1" s="148"/>
      <c r="C1" s="148"/>
      <c r="D1" s="148"/>
      <c r="E1" s="148"/>
      <c r="F1" s="148"/>
      <c r="G1" s="148"/>
    </row>
    <row r="2" spans="1:7" s="145" customFormat="1" ht="38.25" customHeight="1">
      <c r="A2" s="149" t="s">
        <v>312</v>
      </c>
      <c r="B2" s="150"/>
      <c r="C2" s="150"/>
      <c r="D2" s="150"/>
      <c r="E2" s="150"/>
      <c r="F2" s="150"/>
      <c r="G2" s="150"/>
    </row>
    <row r="3" spans="1:7" s="145" customFormat="1" ht="19.5" customHeight="1">
      <c r="A3" s="151"/>
      <c r="B3" s="148"/>
      <c r="C3" s="148"/>
      <c r="D3" s="148"/>
      <c r="E3" s="148"/>
      <c r="F3" s="148"/>
      <c r="G3" s="148"/>
    </row>
    <row r="4" spans="1:7" s="145" customFormat="1" ht="19.5" customHeight="1">
      <c r="A4" s="152"/>
      <c r="B4" s="153"/>
      <c r="C4" s="153"/>
      <c r="D4" s="153"/>
      <c r="E4" s="153"/>
      <c r="F4" s="153"/>
      <c r="G4" s="154" t="s">
        <v>313</v>
      </c>
    </row>
    <row r="5" spans="1:7" s="145" customFormat="1" ht="19.5" customHeight="1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pans="1:7" s="145" customFormat="1" ht="45" customHeight="1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pans="1:7" s="145" customFormat="1" ht="19.5" customHeight="1">
      <c r="A7" s="157" t="s">
        <v>322</v>
      </c>
      <c r="B7" s="158">
        <v>10886.55</v>
      </c>
      <c r="C7" s="159" t="s">
        <v>323</v>
      </c>
      <c r="D7" s="160">
        <f>SUM(D8:D13)</f>
        <v>11846.740000000002</v>
      </c>
      <c r="E7" s="160">
        <f>SUM(E8:E13)</f>
        <v>11761.740000000002</v>
      </c>
      <c r="F7" s="160">
        <f>SUM(F8:F13)</f>
        <v>85</v>
      </c>
      <c r="G7" s="160"/>
    </row>
    <row r="8" spans="1:7" s="145" customFormat="1" ht="19.5" customHeight="1">
      <c r="A8" s="161" t="s">
        <v>324</v>
      </c>
      <c r="B8" s="162">
        <v>10886.55</v>
      </c>
      <c r="C8" s="163" t="s">
        <v>325</v>
      </c>
      <c r="D8" s="164">
        <v>9260.02</v>
      </c>
      <c r="E8" s="164">
        <v>9260.02</v>
      </c>
      <c r="F8" s="164"/>
      <c r="G8" s="164"/>
    </row>
    <row r="9" spans="1:7" s="145" customFormat="1" ht="19.5" customHeight="1">
      <c r="A9" s="161" t="s">
        <v>326</v>
      </c>
      <c r="B9" s="165"/>
      <c r="C9" s="163" t="s">
        <v>327</v>
      </c>
      <c r="D9" s="164">
        <v>1421.36</v>
      </c>
      <c r="E9" s="164">
        <v>1421.36</v>
      </c>
      <c r="F9" s="164"/>
      <c r="G9" s="164"/>
    </row>
    <row r="10" spans="1:7" s="145" customFormat="1" ht="19.5" customHeight="1">
      <c r="A10" s="166" t="s">
        <v>328</v>
      </c>
      <c r="B10" s="167"/>
      <c r="C10" s="168" t="s">
        <v>329</v>
      </c>
      <c r="D10" s="164">
        <v>521.04</v>
      </c>
      <c r="E10" s="164">
        <v>521.04</v>
      </c>
      <c r="F10" s="164"/>
      <c r="G10" s="164"/>
    </row>
    <row r="11" spans="1:7" s="145" customFormat="1" ht="19.5" customHeight="1">
      <c r="A11" s="169" t="s">
        <v>330</v>
      </c>
      <c r="B11" s="158">
        <f>SUM(B12:B13)</f>
        <v>960.19</v>
      </c>
      <c r="C11" s="170" t="s">
        <v>331</v>
      </c>
      <c r="D11" s="164">
        <v>17.05</v>
      </c>
      <c r="E11" s="164">
        <v>17.05</v>
      </c>
      <c r="F11" s="164"/>
      <c r="G11" s="164"/>
    </row>
    <row r="12" spans="1:7" s="145" customFormat="1" ht="19.5" customHeight="1">
      <c r="A12" s="166" t="s">
        <v>324</v>
      </c>
      <c r="B12" s="162">
        <v>875.19</v>
      </c>
      <c r="C12" s="168" t="s">
        <v>332</v>
      </c>
      <c r="D12" s="164">
        <v>542.27</v>
      </c>
      <c r="E12" s="164">
        <v>542.27</v>
      </c>
      <c r="F12" s="164"/>
      <c r="G12" s="164"/>
    </row>
    <row r="13" spans="1:7" s="145" customFormat="1" ht="19.5" customHeight="1">
      <c r="A13" s="166" t="s">
        <v>326</v>
      </c>
      <c r="B13" s="165">
        <v>85</v>
      </c>
      <c r="C13" s="168" t="s">
        <v>333</v>
      </c>
      <c r="D13" s="164">
        <v>85</v>
      </c>
      <c r="E13" s="164"/>
      <c r="F13" s="164">
        <v>85</v>
      </c>
      <c r="G13" s="164"/>
    </row>
    <row r="14" spans="1:13" s="145" customFormat="1" ht="19.5" customHeight="1">
      <c r="A14" s="161" t="s">
        <v>328</v>
      </c>
      <c r="B14" s="167"/>
      <c r="C14" s="168"/>
      <c r="D14" s="164"/>
      <c r="E14" s="164"/>
      <c r="F14" s="164"/>
      <c r="G14" s="164"/>
      <c r="M14" s="178"/>
    </row>
    <row r="15" spans="1:7" s="145" customFormat="1" ht="19.5" customHeight="1">
      <c r="A15" s="169"/>
      <c r="B15" s="171"/>
      <c r="C15" s="170"/>
      <c r="D15" s="172"/>
      <c r="E15" s="172"/>
      <c r="F15" s="172"/>
      <c r="G15" s="172"/>
    </row>
    <row r="16" spans="1:7" s="145" customFormat="1" ht="19.5" customHeight="1">
      <c r="A16" s="169"/>
      <c r="B16" s="171"/>
      <c r="C16" s="171" t="s">
        <v>334</v>
      </c>
      <c r="D16" s="173">
        <f>B18-D7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pans="1:7" s="145" customFormat="1" ht="19.5" customHeight="1">
      <c r="A17" s="169"/>
      <c r="B17" s="171"/>
      <c r="C17" s="171"/>
      <c r="D17" s="174"/>
      <c r="E17" s="174"/>
      <c r="F17" s="174"/>
      <c r="G17" s="175"/>
    </row>
    <row r="18" spans="1:7" s="145" customFormat="1" ht="19.5" customHeight="1">
      <c r="A18" s="169" t="s">
        <v>335</v>
      </c>
      <c r="B18" s="176">
        <f>B7+B11</f>
        <v>11846.74</v>
      </c>
      <c r="C18" s="176" t="s">
        <v>336</v>
      </c>
      <c r="D18" s="174">
        <f>SUM(D7+D16)</f>
        <v>11846.740000000002</v>
      </c>
      <c r="E18" s="174">
        <f>SUM(E7+E16)</f>
        <v>11761.740000000002</v>
      </c>
      <c r="F18" s="174">
        <f>SUM(F7+F16)</f>
        <v>85</v>
      </c>
      <c r="G18" s="174">
        <f>SUM(G7+G16)</f>
        <v>0</v>
      </c>
    </row>
    <row r="19" spans="1:6" ht="19.5" customHeight="1">
      <c r="A19" s="177"/>
      <c r="B19" s="177"/>
      <c r="C19" s="177"/>
      <c r="D19" s="177"/>
      <c r="E19" s="177"/>
      <c r="F19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4">
      <selection activeCell="I6" sqref="I6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256" width="23.625" style="26" customWidth="1"/>
  </cols>
  <sheetData>
    <row r="1" ht="19.5" customHeight="1">
      <c r="A1" s="2" t="s">
        <v>337</v>
      </c>
    </row>
    <row r="2" spans="1:5" ht="36" customHeight="1">
      <c r="A2" s="130" t="s">
        <v>338</v>
      </c>
      <c r="B2" s="140"/>
      <c r="C2" s="140"/>
      <c r="D2" s="140"/>
      <c r="E2" s="140"/>
    </row>
    <row r="3" spans="1:5" ht="19.5" customHeight="1">
      <c r="A3" s="121"/>
      <c r="B3" s="108"/>
      <c r="C3" s="108"/>
      <c r="D3" s="108"/>
      <c r="E3" s="108"/>
    </row>
    <row r="4" spans="1:5" ht="19.5" customHeight="1">
      <c r="A4" s="35"/>
      <c r="B4" s="34"/>
      <c r="C4" s="34"/>
      <c r="D4" s="34"/>
      <c r="E4" s="141" t="s">
        <v>313</v>
      </c>
    </row>
    <row r="5" spans="1:5" ht="19.5" customHeight="1">
      <c r="A5" s="53" t="s">
        <v>339</v>
      </c>
      <c r="B5" s="53"/>
      <c r="C5" s="53" t="s">
        <v>340</v>
      </c>
      <c r="D5" s="53"/>
      <c r="E5" s="53"/>
    </row>
    <row r="6" spans="1:5" ht="19.5" customHeight="1">
      <c r="A6" s="82" t="s">
        <v>341</v>
      </c>
      <c r="B6" s="82" t="s">
        <v>342</v>
      </c>
      <c r="C6" s="82" t="s">
        <v>343</v>
      </c>
      <c r="D6" s="82" t="s">
        <v>344</v>
      </c>
      <c r="E6" s="82" t="s">
        <v>345</v>
      </c>
    </row>
    <row r="7" spans="1:10" s="105" customFormat="1" ht="19.5" customHeight="1">
      <c r="A7" s="142" t="s">
        <v>318</v>
      </c>
      <c r="B7" s="143"/>
      <c r="C7" s="90">
        <f>C8+C13+C18+C22+C25</f>
        <v>11761.740000000002</v>
      </c>
      <c r="D7" s="90">
        <f>D8+D13+D18+D22+D25</f>
        <v>11340.670000000002</v>
      </c>
      <c r="E7" s="90">
        <f>E8+E13+E18+E22+E25</f>
        <v>421.07000000000005</v>
      </c>
      <c r="J7" s="104"/>
    </row>
    <row r="8" spans="1:5" s="25" customFormat="1" ht="19.5" customHeight="1">
      <c r="A8" s="62" t="s">
        <v>346</v>
      </c>
      <c r="B8" s="63" t="s">
        <v>325</v>
      </c>
      <c r="C8" s="144">
        <f>D8+E8</f>
        <v>9260.02</v>
      </c>
      <c r="D8" s="144">
        <f>D9</f>
        <v>8856</v>
      </c>
      <c r="E8" s="144">
        <f>E9</f>
        <v>404.02000000000004</v>
      </c>
    </row>
    <row r="9" spans="1:5" s="25" customFormat="1" ht="17.25" customHeight="1">
      <c r="A9" s="117" t="s">
        <v>347</v>
      </c>
      <c r="B9" s="118" t="s">
        <v>348</v>
      </c>
      <c r="C9" s="144">
        <f aca="true" t="shared" si="0" ref="C9:C27">D9+E9</f>
        <v>9260.02</v>
      </c>
      <c r="D9" s="144">
        <f>SUM(D10:D12)</f>
        <v>8856</v>
      </c>
      <c r="E9" s="144">
        <f>SUM(E10:E12)</f>
        <v>404.02000000000004</v>
      </c>
    </row>
    <row r="10" spans="1:5" s="25" customFormat="1" ht="18.75" customHeight="1">
      <c r="A10" s="117" t="s">
        <v>349</v>
      </c>
      <c r="B10" s="118" t="s">
        <v>350</v>
      </c>
      <c r="C10" s="144">
        <f t="shared" si="0"/>
        <v>3458.44</v>
      </c>
      <c r="D10" s="144">
        <v>3458.44</v>
      </c>
      <c r="E10" s="144"/>
    </row>
    <row r="11" spans="1:5" s="25" customFormat="1" ht="18.75" customHeight="1">
      <c r="A11" s="117" t="s">
        <v>351</v>
      </c>
      <c r="B11" s="118" t="s">
        <v>352</v>
      </c>
      <c r="C11" s="144">
        <f t="shared" si="0"/>
        <v>5771.349999999999</v>
      </c>
      <c r="D11" s="144">
        <v>5397.56</v>
      </c>
      <c r="E11" s="144">
        <v>373.79</v>
      </c>
    </row>
    <row r="12" spans="1:5" s="25" customFormat="1" ht="18.75" customHeight="1">
      <c r="A12" s="117" t="s">
        <v>353</v>
      </c>
      <c r="B12" s="118" t="s">
        <v>354</v>
      </c>
      <c r="C12" s="144">
        <f t="shared" si="0"/>
        <v>30.23</v>
      </c>
      <c r="D12" s="144"/>
      <c r="E12" s="144">
        <v>30.23</v>
      </c>
    </row>
    <row r="13" spans="1:5" s="25" customFormat="1" ht="19.5" customHeight="1">
      <c r="A13" s="62" t="s">
        <v>355</v>
      </c>
      <c r="B13" s="63" t="s">
        <v>327</v>
      </c>
      <c r="C13" s="144">
        <f t="shared" si="0"/>
        <v>1421.36</v>
      </c>
      <c r="D13" s="144">
        <f>D14</f>
        <v>1421.36</v>
      </c>
      <c r="E13" s="144"/>
    </row>
    <row r="14" spans="1:5" s="25" customFormat="1" ht="17.25" customHeight="1">
      <c r="A14" s="117" t="s">
        <v>356</v>
      </c>
      <c r="B14" s="118" t="s">
        <v>357</v>
      </c>
      <c r="C14" s="144">
        <f t="shared" si="0"/>
        <v>1421.36</v>
      </c>
      <c r="D14" s="144">
        <f>SUM(D15:D17)</f>
        <v>1421.36</v>
      </c>
      <c r="E14" s="144"/>
    </row>
    <row r="15" spans="1:5" s="25" customFormat="1" ht="18.75" customHeight="1">
      <c r="A15" s="117" t="s">
        <v>358</v>
      </c>
      <c r="B15" s="118" t="s">
        <v>359</v>
      </c>
      <c r="C15" s="144">
        <f t="shared" si="0"/>
        <v>723.03</v>
      </c>
      <c r="D15" s="144">
        <v>723.03</v>
      </c>
      <c r="E15" s="144"/>
    </row>
    <row r="16" spans="1:5" s="25" customFormat="1" ht="18.75" customHeight="1">
      <c r="A16" s="117" t="s">
        <v>360</v>
      </c>
      <c r="B16" s="118" t="s">
        <v>361</v>
      </c>
      <c r="C16" s="144">
        <f t="shared" si="0"/>
        <v>361.51</v>
      </c>
      <c r="D16" s="144">
        <v>361.51</v>
      </c>
      <c r="E16" s="144"/>
    </row>
    <row r="17" spans="1:5" s="25" customFormat="1" ht="18.75" customHeight="1">
      <c r="A17" s="117" t="s">
        <v>362</v>
      </c>
      <c r="B17" s="118" t="s">
        <v>363</v>
      </c>
      <c r="C17" s="144">
        <f t="shared" si="0"/>
        <v>336.82</v>
      </c>
      <c r="D17" s="144">
        <v>336.82</v>
      </c>
      <c r="E17" s="144"/>
    </row>
    <row r="18" spans="1:5" s="25" customFormat="1" ht="19.5" customHeight="1">
      <c r="A18" s="62" t="s">
        <v>364</v>
      </c>
      <c r="B18" s="63" t="s">
        <v>329</v>
      </c>
      <c r="C18" s="144">
        <f t="shared" si="0"/>
        <v>521.04</v>
      </c>
      <c r="D18" s="144">
        <f>D19</f>
        <v>521.04</v>
      </c>
      <c r="E18" s="144"/>
    </row>
    <row r="19" spans="1:5" s="25" customFormat="1" ht="17.25" customHeight="1">
      <c r="A19" s="117" t="s">
        <v>365</v>
      </c>
      <c r="B19" s="118" t="s">
        <v>366</v>
      </c>
      <c r="C19" s="144">
        <f t="shared" si="0"/>
        <v>521.04</v>
      </c>
      <c r="D19" s="144">
        <f>SUM(D20:D21)</f>
        <v>521.04</v>
      </c>
      <c r="E19" s="144"/>
    </row>
    <row r="20" spans="1:5" s="25" customFormat="1" ht="18.75" customHeight="1">
      <c r="A20" s="117" t="s">
        <v>367</v>
      </c>
      <c r="B20" s="118" t="s">
        <v>368</v>
      </c>
      <c r="C20" s="144">
        <f t="shared" si="0"/>
        <v>442.48</v>
      </c>
      <c r="D20" s="144">
        <v>442.48</v>
      </c>
      <c r="E20" s="144"/>
    </row>
    <row r="21" spans="1:5" s="25" customFormat="1" ht="18.75" customHeight="1">
      <c r="A21" s="117" t="s">
        <v>369</v>
      </c>
      <c r="B21" s="118" t="s">
        <v>370</v>
      </c>
      <c r="C21" s="144">
        <f t="shared" si="0"/>
        <v>78.56</v>
      </c>
      <c r="D21" s="144">
        <v>78.56</v>
      </c>
      <c r="E21" s="144"/>
    </row>
    <row r="22" spans="1:5" s="25" customFormat="1" ht="19.5" customHeight="1">
      <c r="A22" s="62" t="s">
        <v>371</v>
      </c>
      <c r="B22" s="63" t="s">
        <v>331</v>
      </c>
      <c r="C22" s="144">
        <f t="shared" si="0"/>
        <v>17.05</v>
      </c>
      <c r="D22" s="144"/>
      <c r="E22" s="144">
        <v>17.05</v>
      </c>
    </row>
    <row r="23" spans="1:5" s="25" customFormat="1" ht="17.25" customHeight="1">
      <c r="A23" s="117" t="s">
        <v>372</v>
      </c>
      <c r="B23" s="118" t="s">
        <v>373</v>
      </c>
      <c r="C23" s="144">
        <f t="shared" si="0"/>
        <v>17.05</v>
      </c>
      <c r="D23" s="144"/>
      <c r="E23" s="144">
        <v>17.05</v>
      </c>
    </row>
    <row r="24" spans="1:5" s="25" customFormat="1" ht="18.75" customHeight="1">
      <c r="A24" s="117" t="s">
        <v>374</v>
      </c>
      <c r="B24" s="118" t="s">
        <v>375</v>
      </c>
      <c r="C24" s="144">
        <f t="shared" si="0"/>
        <v>17.05</v>
      </c>
      <c r="D24" s="144"/>
      <c r="E24" s="144">
        <v>17.05</v>
      </c>
    </row>
    <row r="25" spans="1:5" s="25" customFormat="1" ht="19.5" customHeight="1">
      <c r="A25" s="62" t="s">
        <v>376</v>
      </c>
      <c r="B25" s="63" t="s">
        <v>332</v>
      </c>
      <c r="C25" s="144">
        <f t="shared" si="0"/>
        <v>542.27</v>
      </c>
      <c r="D25" s="144">
        <v>542.27</v>
      </c>
      <c r="E25" s="144"/>
    </row>
    <row r="26" spans="1:5" s="25" customFormat="1" ht="17.25" customHeight="1">
      <c r="A26" s="117" t="s">
        <v>377</v>
      </c>
      <c r="B26" s="118" t="s">
        <v>378</v>
      </c>
      <c r="C26" s="144">
        <f t="shared" si="0"/>
        <v>542.27</v>
      </c>
      <c r="D26" s="144">
        <v>542.27</v>
      </c>
      <c r="E26" s="144"/>
    </row>
    <row r="27" spans="1:5" s="25" customFormat="1" ht="18.75" customHeight="1">
      <c r="A27" s="117" t="s">
        <v>379</v>
      </c>
      <c r="B27" s="118" t="s">
        <v>380</v>
      </c>
      <c r="C27" s="144">
        <f t="shared" si="0"/>
        <v>542.27</v>
      </c>
      <c r="D27" s="144">
        <v>542.27</v>
      </c>
      <c r="E27" s="144"/>
    </row>
    <row r="28" spans="1:5" ht="12.75" customHeight="1">
      <c r="A28" s="27"/>
      <c r="B28" s="27"/>
      <c r="C28" s="27"/>
      <c r="D28" s="27"/>
      <c r="E28" s="27"/>
    </row>
    <row r="29" spans="1:5" ht="12.75" customHeight="1">
      <c r="A29" s="27"/>
      <c r="B29" s="27"/>
      <c r="C29" s="27"/>
      <c r="D29" s="27"/>
      <c r="E29" s="27"/>
    </row>
    <row r="30" spans="1:5" ht="12.75" customHeight="1">
      <c r="A30" s="27"/>
      <c r="B30" s="27"/>
      <c r="C30" s="27"/>
      <c r="D30" s="27"/>
      <c r="E30" s="27"/>
    </row>
    <row r="31" spans="1:5" ht="12.75" customHeight="1">
      <c r="A31" s="27"/>
      <c r="B31" s="27"/>
      <c r="D31" s="27"/>
      <c r="E31" s="27"/>
    </row>
    <row r="32" spans="1:5" ht="12.75" customHeight="1">
      <c r="A32" s="27"/>
      <c r="B32" s="27"/>
      <c r="D32" s="27"/>
      <c r="E32" s="27"/>
    </row>
    <row r="33" s="27" customFormat="1" ht="12.75" customHeight="1"/>
    <row r="34" spans="1:2" ht="12.75" customHeight="1">
      <c r="A34" s="27"/>
      <c r="B34" s="27"/>
    </row>
    <row r="35" spans="1:4" ht="12.75" customHeight="1">
      <c r="A35" s="27"/>
      <c r="B35" s="27"/>
      <c r="D35" s="27"/>
    </row>
    <row r="36" spans="1:2" ht="12.75" customHeight="1">
      <c r="A36" s="27"/>
      <c r="B36" s="27"/>
    </row>
    <row r="37" spans="1:2" ht="12.75" customHeight="1">
      <c r="A37" s="27"/>
      <c r="B37" s="27"/>
    </row>
    <row r="38" spans="2:3" ht="12.75" customHeight="1">
      <c r="B38" s="27"/>
      <c r="C38" s="27"/>
    </row>
    <row r="40" ht="12.75" customHeight="1">
      <c r="A40" s="27"/>
    </row>
    <row r="42" ht="12.75" customHeight="1">
      <c r="B42" s="27"/>
    </row>
    <row r="43" ht="12.75" customHeight="1">
      <c r="B43" s="2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4">
      <selection activeCell="I10" sqref="I10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5.625" style="26" customWidth="1"/>
    <col min="6" max="16384" width="6.875" style="26" customWidth="1"/>
  </cols>
  <sheetData>
    <row r="1" spans="1:5" ht="19.5" customHeight="1">
      <c r="A1" s="2" t="s">
        <v>381</v>
      </c>
      <c r="E1" s="129"/>
    </row>
    <row r="2" spans="1:5" ht="44.25" customHeight="1">
      <c r="A2" s="130" t="s">
        <v>382</v>
      </c>
      <c r="B2" s="131"/>
      <c r="C2" s="131"/>
      <c r="D2" s="131"/>
      <c r="E2" s="131"/>
    </row>
    <row r="3" spans="1:5" ht="19.5" customHeight="1">
      <c r="A3" s="132"/>
      <c r="B3" s="132"/>
      <c r="C3" s="132"/>
      <c r="D3" s="132"/>
      <c r="E3" s="132"/>
    </row>
    <row r="4" spans="1:5" s="105" customFormat="1" ht="19.5" customHeight="1">
      <c r="A4" s="35"/>
      <c r="B4" s="34"/>
      <c r="C4" s="34"/>
      <c r="D4" s="34"/>
      <c r="E4" s="133" t="s">
        <v>313</v>
      </c>
    </row>
    <row r="5" spans="1:5" s="105" customFormat="1" ht="19.5" customHeight="1">
      <c r="A5" s="53" t="s">
        <v>383</v>
      </c>
      <c r="B5" s="53"/>
      <c r="C5" s="53" t="s">
        <v>384</v>
      </c>
      <c r="D5" s="53"/>
      <c r="E5" s="53"/>
    </row>
    <row r="6" spans="1:5" s="105" customFormat="1" ht="19.5" customHeight="1">
      <c r="A6" s="53" t="s">
        <v>341</v>
      </c>
      <c r="B6" s="53" t="s">
        <v>342</v>
      </c>
      <c r="C6" s="53" t="s">
        <v>318</v>
      </c>
      <c r="D6" s="53" t="s">
        <v>385</v>
      </c>
      <c r="E6" s="53" t="s">
        <v>386</v>
      </c>
    </row>
    <row r="7" spans="1:10" s="105" customFormat="1" ht="19.5" customHeight="1">
      <c r="A7" s="134" t="s">
        <v>387</v>
      </c>
      <c r="B7" s="135" t="s">
        <v>388</v>
      </c>
      <c r="C7" s="65">
        <f>D7+E7</f>
        <v>11340.670000000002</v>
      </c>
      <c r="D7" s="90">
        <f>D8+D19+D35</f>
        <v>10428.070000000002</v>
      </c>
      <c r="E7" s="90">
        <f>E8+E19+E35</f>
        <v>912.5999999999999</v>
      </c>
      <c r="J7" s="104"/>
    </row>
    <row r="8" spans="1:5" s="25" customFormat="1" ht="19.5" customHeight="1">
      <c r="A8" s="136" t="s">
        <v>389</v>
      </c>
      <c r="B8" s="137" t="s">
        <v>390</v>
      </c>
      <c r="C8" s="65">
        <f>D8+E8</f>
        <v>10100.300000000001</v>
      </c>
      <c r="D8" s="65">
        <f>SUM(D9:D18)</f>
        <v>10100.300000000001</v>
      </c>
      <c r="E8" s="65"/>
    </row>
    <row r="9" spans="1:5" s="25" customFormat="1" ht="18.75" customHeight="1">
      <c r="A9" s="138" t="s">
        <v>391</v>
      </c>
      <c r="B9" s="139" t="s">
        <v>392</v>
      </c>
      <c r="C9" s="65">
        <f aca="true" t="shared" si="0" ref="C9:C39">D9+E9</f>
        <v>2538.07</v>
      </c>
      <c r="D9" s="65">
        <v>2538.07</v>
      </c>
      <c r="E9" s="65"/>
    </row>
    <row r="10" spans="1:5" s="25" customFormat="1" ht="18.75" customHeight="1">
      <c r="A10" s="138" t="s">
        <v>393</v>
      </c>
      <c r="B10" s="139" t="s">
        <v>394</v>
      </c>
      <c r="C10" s="65">
        <f t="shared" si="0"/>
        <v>80.45</v>
      </c>
      <c r="D10" s="65">
        <v>80.45</v>
      </c>
      <c r="E10" s="65"/>
    </row>
    <row r="11" spans="1:5" s="25" customFormat="1" ht="18.75" customHeight="1">
      <c r="A11" s="138" t="s">
        <v>395</v>
      </c>
      <c r="B11" s="139" t="s">
        <v>396</v>
      </c>
      <c r="C11" s="65">
        <f t="shared" si="0"/>
        <v>5221</v>
      </c>
      <c r="D11" s="65">
        <v>5221</v>
      </c>
      <c r="E11" s="65"/>
    </row>
    <row r="12" spans="1:5" s="25" customFormat="1" ht="18.75" customHeight="1">
      <c r="A12" s="138" t="s">
        <v>397</v>
      </c>
      <c r="B12" s="139" t="s">
        <v>398</v>
      </c>
      <c r="C12" s="65">
        <f t="shared" si="0"/>
        <v>723.03</v>
      </c>
      <c r="D12" s="65">
        <v>723.03</v>
      </c>
      <c r="E12" s="65"/>
    </row>
    <row r="13" spans="1:5" s="25" customFormat="1" ht="18.75" customHeight="1">
      <c r="A13" s="138" t="s">
        <v>399</v>
      </c>
      <c r="B13" s="139" t="s">
        <v>400</v>
      </c>
      <c r="C13" s="65">
        <f t="shared" si="0"/>
        <v>361.51</v>
      </c>
      <c r="D13" s="65">
        <v>361.51</v>
      </c>
      <c r="E13" s="65"/>
    </row>
    <row r="14" spans="1:5" s="25" customFormat="1" ht="18.75" customHeight="1">
      <c r="A14" s="138" t="s">
        <v>401</v>
      </c>
      <c r="B14" s="139" t="s">
        <v>402</v>
      </c>
      <c r="C14" s="65">
        <f t="shared" si="0"/>
        <v>442.49</v>
      </c>
      <c r="D14" s="65">
        <v>442.49</v>
      </c>
      <c r="E14" s="65"/>
    </row>
    <row r="15" spans="1:5" s="25" customFormat="1" ht="18.75" customHeight="1">
      <c r="A15" s="138" t="s">
        <v>403</v>
      </c>
      <c r="B15" s="139" t="s">
        <v>404</v>
      </c>
      <c r="C15" s="65">
        <f t="shared" si="0"/>
        <v>109.8</v>
      </c>
      <c r="D15" s="65">
        <v>109.8</v>
      </c>
      <c r="E15" s="65"/>
    </row>
    <row r="16" spans="1:5" s="25" customFormat="1" ht="18.75" customHeight="1">
      <c r="A16" s="138" t="s">
        <v>405</v>
      </c>
      <c r="B16" s="139" t="s">
        <v>406</v>
      </c>
      <c r="C16" s="65">
        <f t="shared" si="0"/>
        <v>542.27</v>
      </c>
      <c r="D16" s="65">
        <v>542.27</v>
      </c>
      <c r="E16" s="65"/>
    </row>
    <row r="17" spans="1:5" s="25" customFormat="1" ht="18.75" customHeight="1">
      <c r="A17" s="138" t="s">
        <v>407</v>
      </c>
      <c r="B17" s="139" t="s">
        <v>408</v>
      </c>
      <c r="C17" s="65">
        <f t="shared" si="0"/>
        <v>78.56</v>
      </c>
      <c r="D17" s="65">
        <v>78.56</v>
      </c>
      <c r="E17" s="65"/>
    </row>
    <row r="18" spans="1:5" s="25" customFormat="1" ht="18.75" customHeight="1">
      <c r="A18" s="138" t="s">
        <v>409</v>
      </c>
      <c r="B18" s="139" t="s">
        <v>410</v>
      </c>
      <c r="C18" s="65">
        <f t="shared" si="0"/>
        <v>3.12</v>
      </c>
      <c r="D18" s="65">
        <v>3.12</v>
      </c>
      <c r="E18" s="65"/>
    </row>
    <row r="19" spans="1:5" s="25" customFormat="1" ht="19.5" customHeight="1">
      <c r="A19" s="136" t="s">
        <v>411</v>
      </c>
      <c r="B19" s="137" t="s">
        <v>412</v>
      </c>
      <c r="C19" s="65">
        <f t="shared" si="0"/>
        <v>912.5999999999999</v>
      </c>
      <c r="D19" s="65"/>
      <c r="E19" s="65">
        <f>SUM(E20:E34)</f>
        <v>912.5999999999999</v>
      </c>
    </row>
    <row r="20" spans="1:5" s="25" customFormat="1" ht="18.75" customHeight="1">
      <c r="A20" s="138" t="s">
        <v>413</v>
      </c>
      <c r="B20" s="139" t="s">
        <v>414</v>
      </c>
      <c r="C20" s="65">
        <f t="shared" si="0"/>
        <v>303.5</v>
      </c>
      <c r="D20" s="65"/>
      <c r="E20" s="65">
        <v>303.5</v>
      </c>
    </row>
    <row r="21" spans="1:5" s="25" customFormat="1" ht="18.75" customHeight="1">
      <c r="A21" s="138" t="s">
        <v>415</v>
      </c>
      <c r="B21" s="139" t="s">
        <v>416</v>
      </c>
      <c r="C21" s="65">
        <f t="shared" si="0"/>
        <v>28.84</v>
      </c>
      <c r="D21" s="65"/>
      <c r="E21" s="65">
        <v>28.84</v>
      </c>
    </row>
    <row r="22" spans="1:5" s="25" customFormat="1" ht="18.75" customHeight="1">
      <c r="A22" s="138" t="s">
        <v>417</v>
      </c>
      <c r="B22" s="139" t="s">
        <v>418</v>
      </c>
      <c r="C22" s="65">
        <f t="shared" si="0"/>
        <v>73.08</v>
      </c>
      <c r="D22" s="65"/>
      <c r="E22" s="65">
        <v>73.08</v>
      </c>
    </row>
    <row r="23" spans="1:5" s="25" customFormat="1" ht="18.75" customHeight="1">
      <c r="A23" s="138" t="s">
        <v>419</v>
      </c>
      <c r="B23" s="139" t="s">
        <v>420</v>
      </c>
      <c r="C23" s="65">
        <f t="shared" si="0"/>
        <v>118.6</v>
      </c>
      <c r="D23" s="65"/>
      <c r="E23" s="65">
        <v>118.6</v>
      </c>
    </row>
    <row r="24" spans="1:5" s="25" customFormat="1" ht="18.75" customHeight="1">
      <c r="A24" s="138" t="s">
        <v>421</v>
      </c>
      <c r="B24" s="139" t="s">
        <v>422</v>
      </c>
      <c r="C24" s="65">
        <f t="shared" si="0"/>
        <v>6</v>
      </c>
      <c r="D24" s="65"/>
      <c r="E24" s="65">
        <v>6</v>
      </c>
    </row>
    <row r="25" spans="1:5" s="25" customFormat="1" ht="18.75" customHeight="1">
      <c r="A25" s="138" t="s">
        <v>423</v>
      </c>
      <c r="B25" s="139" t="s">
        <v>424</v>
      </c>
      <c r="C25" s="65">
        <f t="shared" si="0"/>
        <v>22</v>
      </c>
      <c r="D25" s="65"/>
      <c r="E25" s="65">
        <v>22</v>
      </c>
    </row>
    <row r="26" spans="1:5" s="25" customFormat="1" ht="18.75" customHeight="1">
      <c r="A26" s="138" t="s">
        <v>425</v>
      </c>
      <c r="B26" s="139" t="s">
        <v>426</v>
      </c>
      <c r="C26" s="65">
        <f t="shared" si="0"/>
        <v>35.3</v>
      </c>
      <c r="D26" s="65"/>
      <c r="E26" s="65">
        <v>35.3</v>
      </c>
    </row>
    <row r="27" spans="1:5" s="25" customFormat="1" ht="18.75" customHeight="1">
      <c r="A27" s="138" t="s">
        <v>427</v>
      </c>
      <c r="B27" s="139" t="s">
        <v>428</v>
      </c>
      <c r="C27" s="65">
        <f t="shared" si="0"/>
        <v>10.6</v>
      </c>
      <c r="D27" s="65"/>
      <c r="E27" s="65">
        <v>10.6</v>
      </c>
    </row>
    <row r="28" spans="1:5" s="25" customFormat="1" ht="18.75" customHeight="1">
      <c r="A28" s="138" t="s">
        <v>429</v>
      </c>
      <c r="B28" s="139" t="s">
        <v>430</v>
      </c>
      <c r="C28" s="65">
        <f t="shared" si="0"/>
        <v>67.78</v>
      </c>
      <c r="D28" s="65"/>
      <c r="E28" s="65">
        <v>67.78</v>
      </c>
    </row>
    <row r="29" spans="1:5" s="25" customFormat="1" ht="18.75" customHeight="1">
      <c r="A29" s="138" t="s">
        <v>431</v>
      </c>
      <c r="B29" s="139" t="s">
        <v>432</v>
      </c>
      <c r="C29" s="65">
        <f t="shared" si="0"/>
        <v>1</v>
      </c>
      <c r="D29" s="65"/>
      <c r="E29" s="65">
        <v>1</v>
      </c>
    </row>
    <row r="30" spans="1:5" s="25" customFormat="1" ht="18.75" customHeight="1">
      <c r="A30" s="138" t="s">
        <v>433</v>
      </c>
      <c r="B30" s="139" t="s">
        <v>434</v>
      </c>
      <c r="C30" s="65">
        <f t="shared" si="0"/>
        <v>50.62</v>
      </c>
      <c r="D30" s="65"/>
      <c r="E30" s="65">
        <v>50.62</v>
      </c>
    </row>
    <row r="31" spans="1:5" s="25" customFormat="1" ht="18.75" customHeight="1">
      <c r="A31" s="138" t="s">
        <v>435</v>
      </c>
      <c r="B31" s="139" t="s">
        <v>436</v>
      </c>
      <c r="C31" s="65">
        <f t="shared" si="0"/>
        <v>90.38</v>
      </c>
      <c r="D31" s="65"/>
      <c r="E31" s="65">
        <v>90.38</v>
      </c>
    </row>
    <row r="32" spans="1:5" s="25" customFormat="1" ht="18.75" customHeight="1">
      <c r="A32" s="138" t="s">
        <v>437</v>
      </c>
      <c r="B32" s="139" t="s">
        <v>438</v>
      </c>
      <c r="C32" s="65">
        <f t="shared" si="0"/>
        <v>90.8</v>
      </c>
      <c r="D32" s="65"/>
      <c r="E32" s="65">
        <v>90.8</v>
      </c>
    </row>
    <row r="33" spans="1:5" s="25" customFormat="1" ht="18.75" customHeight="1">
      <c r="A33" s="138" t="s">
        <v>439</v>
      </c>
      <c r="B33" s="139" t="s">
        <v>440</v>
      </c>
      <c r="C33" s="65">
        <f t="shared" si="0"/>
        <v>3.5</v>
      </c>
      <c r="D33" s="65"/>
      <c r="E33" s="65">
        <v>3.5</v>
      </c>
    </row>
    <row r="34" spans="1:5" s="25" customFormat="1" ht="18.75" customHeight="1">
      <c r="A34" s="138" t="s">
        <v>441</v>
      </c>
      <c r="B34" s="139" t="s">
        <v>442</v>
      </c>
      <c r="C34" s="65">
        <f t="shared" si="0"/>
        <v>10.6</v>
      </c>
      <c r="D34" s="65"/>
      <c r="E34" s="65">
        <v>10.6</v>
      </c>
    </row>
    <row r="35" spans="1:5" s="25" customFormat="1" ht="19.5" customHeight="1">
      <c r="A35" s="136" t="s">
        <v>443</v>
      </c>
      <c r="B35" s="137" t="s">
        <v>444</v>
      </c>
      <c r="C35" s="65">
        <f t="shared" si="0"/>
        <v>327.77000000000004</v>
      </c>
      <c r="D35" s="65">
        <f>SUM(D36:D39)</f>
        <v>327.77000000000004</v>
      </c>
      <c r="E35" s="65"/>
    </row>
    <row r="36" spans="1:5" s="25" customFormat="1" ht="18.75" customHeight="1">
      <c r="A36" s="138" t="s">
        <v>445</v>
      </c>
      <c r="B36" s="139" t="s">
        <v>446</v>
      </c>
      <c r="C36" s="65">
        <f t="shared" si="0"/>
        <v>5.57</v>
      </c>
      <c r="D36" s="65">
        <v>5.57</v>
      </c>
      <c r="E36" s="65"/>
    </row>
    <row r="37" spans="1:5" s="25" customFormat="1" ht="18.75" customHeight="1">
      <c r="A37" s="138" t="s">
        <v>447</v>
      </c>
      <c r="B37" s="139" t="s">
        <v>448</v>
      </c>
      <c r="C37" s="65">
        <f t="shared" si="0"/>
        <v>25</v>
      </c>
      <c r="D37" s="65">
        <v>25</v>
      </c>
      <c r="E37" s="65"/>
    </row>
    <row r="38" spans="1:5" s="25" customFormat="1" ht="18.75" customHeight="1">
      <c r="A38" s="138" t="s">
        <v>449</v>
      </c>
      <c r="B38" s="139" t="s">
        <v>450</v>
      </c>
      <c r="C38" s="65">
        <f t="shared" si="0"/>
        <v>0.04</v>
      </c>
      <c r="D38" s="65">
        <v>0.04</v>
      </c>
      <c r="E38" s="65"/>
    </row>
    <row r="39" spans="1:5" s="25" customFormat="1" ht="18.75" customHeight="1">
      <c r="A39" s="138" t="s">
        <v>451</v>
      </c>
      <c r="B39" s="139" t="s">
        <v>452</v>
      </c>
      <c r="C39" s="65">
        <f t="shared" si="0"/>
        <v>297.16</v>
      </c>
      <c r="D39" s="65">
        <v>297.16</v>
      </c>
      <c r="E39" s="65"/>
    </row>
  </sheetData>
  <sheetProtection/>
  <mergeCells count="3">
    <mergeCell ref="A2:E2"/>
    <mergeCell ref="A5:B5"/>
    <mergeCell ref="C5:E5"/>
  </mergeCells>
  <printOptions horizontalCentered="1"/>
  <pageMargins left="0" right="0" top="0.5902777777777778" bottom="0.5902777777777778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3" sqref="L13"/>
    </sheetView>
  </sheetViews>
  <sheetFormatPr defaultColWidth="6.875" defaultRowHeight="12.75" customHeight="1"/>
  <cols>
    <col min="1" max="6" width="11.625" style="26" hidden="1" customWidth="1"/>
    <col min="7" max="12" width="19.625" style="26" customWidth="1"/>
    <col min="13" max="16384" width="6.875" style="26" customWidth="1"/>
  </cols>
  <sheetData>
    <row r="1" spans="1:12" ht="19.5" customHeight="1">
      <c r="A1" s="119" t="s">
        <v>453</v>
      </c>
      <c r="G1" s="2" t="s">
        <v>454</v>
      </c>
      <c r="L1" s="128"/>
    </row>
    <row r="2" spans="1:12" ht="42" customHeight="1">
      <c r="A2" s="120" t="s">
        <v>455</v>
      </c>
      <c r="B2" s="108"/>
      <c r="C2" s="108"/>
      <c r="D2" s="108"/>
      <c r="E2" s="108"/>
      <c r="F2" s="108"/>
      <c r="G2" s="106" t="s">
        <v>456</v>
      </c>
      <c r="H2" s="107"/>
      <c r="I2" s="107"/>
      <c r="J2" s="107"/>
      <c r="K2" s="107"/>
      <c r="L2" s="107"/>
    </row>
    <row r="3" spans="1:12" ht="19.5" customHeight="1">
      <c r="A3" s="12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6" t="s">
        <v>313</v>
      </c>
    </row>
    <row r="5" spans="1:12" ht="28.5" customHeight="1">
      <c r="A5" s="53" t="s">
        <v>457</v>
      </c>
      <c r="B5" s="53"/>
      <c r="C5" s="53"/>
      <c r="D5" s="53"/>
      <c r="E5" s="53"/>
      <c r="F5" s="112"/>
      <c r="G5" s="53" t="s">
        <v>340</v>
      </c>
      <c r="H5" s="53"/>
      <c r="I5" s="53"/>
      <c r="J5" s="53"/>
      <c r="K5" s="53"/>
      <c r="L5" s="53"/>
    </row>
    <row r="6" spans="1:12" ht="28.5" customHeight="1">
      <c r="A6" s="82" t="s">
        <v>318</v>
      </c>
      <c r="B6" s="122" t="s">
        <v>458</v>
      </c>
      <c r="C6" s="82" t="s">
        <v>459</v>
      </c>
      <c r="D6" s="82"/>
      <c r="E6" s="82"/>
      <c r="F6" s="123" t="s">
        <v>460</v>
      </c>
      <c r="G6" s="53" t="s">
        <v>318</v>
      </c>
      <c r="H6" s="21" t="s">
        <v>458</v>
      </c>
      <c r="I6" s="53" t="s">
        <v>459</v>
      </c>
      <c r="J6" s="53"/>
      <c r="K6" s="53"/>
      <c r="L6" s="53" t="s">
        <v>460</v>
      </c>
    </row>
    <row r="7" spans="1:12" ht="28.5" customHeight="1">
      <c r="A7" s="113"/>
      <c r="B7" s="37"/>
      <c r="C7" s="114" t="s">
        <v>343</v>
      </c>
      <c r="D7" s="124" t="s">
        <v>461</v>
      </c>
      <c r="E7" s="124" t="s">
        <v>462</v>
      </c>
      <c r="F7" s="113"/>
      <c r="G7" s="53"/>
      <c r="H7" s="21"/>
      <c r="I7" s="53" t="s">
        <v>343</v>
      </c>
      <c r="J7" s="21" t="s">
        <v>461</v>
      </c>
      <c r="K7" s="21" t="s">
        <v>462</v>
      </c>
      <c r="L7" s="53"/>
    </row>
    <row r="8" spans="1:12" ht="28.5" customHeight="1">
      <c r="A8" s="125"/>
      <c r="B8" s="125"/>
      <c r="C8" s="125"/>
      <c r="D8" s="125"/>
      <c r="E8" s="125"/>
      <c r="F8" s="126"/>
      <c r="G8" s="127">
        <v>29.5</v>
      </c>
      <c r="H8" s="127"/>
      <c r="I8" s="127">
        <v>28.5</v>
      </c>
      <c r="J8" s="127">
        <v>25</v>
      </c>
      <c r="K8" s="127">
        <v>3.5</v>
      </c>
      <c r="L8" s="127">
        <v>1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H10" sqref="H10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" t="s">
        <v>463</v>
      </c>
      <c r="E1" s="76"/>
    </row>
    <row r="2" spans="1:5" ht="42.75" customHeight="1">
      <c r="A2" s="106" t="s">
        <v>464</v>
      </c>
      <c r="B2" s="107"/>
      <c r="C2" s="107"/>
      <c r="D2" s="107"/>
      <c r="E2" s="107"/>
    </row>
    <row r="3" spans="1:5" ht="19.5" customHeight="1">
      <c r="A3" s="108"/>
      <c r="B3" s="108"/>
      <c r="C3" s="108"/>
      <c r="D3" s="108"/>
      <c r="E3" s="108"/>
    </row>
    <row r="4" spans="1:5" ht="19.5" customHeight="1">
      <c r="A4" s="109"/>
      <c r="B4" s="110"/>
      <c r="C4" s="110"/>
      <c r="D4" s="110"/>
      <c r="E4" s="111" t="s">
        <v>313</v>
      </c>
    </row>
    <row r="5" spans="1:5" ht="19.5" customHeight="1">
      <c r="A5" s="53" t="s">
        <v>341</v>
      </c>
      <c r="B5" s="112" t="s">
        <v>342</v>
      </c>
      <c r="C5" s="53" t="s">
        <v>465</v>
      </c>
      <c r="D5" s="53"/>
      <c r="E5" s="53"/>
    </row>
    <row r="6" spans="1:5" ht="19.5" customHeight="1">
      <c r="A6" s="113"/>
      <c r="B6" s="113"/>
      <c r="C6" s="114" t="s">
        <v>318</v>
      </c>
      <c r="D6" s="114" t="s">
        <v>344</v>
      </c>
      <c r="E6" s="114" t="s">
        <v>345</v>
      </c>
    </row>
    <row r="7" spans="1:10" s="105" customFormat="1" ht="19.5" customHeight="1">
      <c r="A7" s="115" t="s">
        <v>318</v>
      </c>
      <c r="B7" s="116"/>
      <c r="C7" s="90">
        <v>85</v>
      </c>
      <c r="D7" s="90"/>
      <c r="E7" s="90">
        <v>85</v>
      </c>
      <c r="J7" s="104"/>
    </row>
    <row r="8" spans="1:5" s="47" customFormat="1" ht="15.75" customHeight="1">
      <c r="A8" s="62" t="s">
        <v>466</v>
      </c>
      <c r="B8" s="63" t="s">
        <v>333</v>
      </c>
      <c r="C8" s="70">
        <v>85</v>
      </c>
      <c r="D8" s="70"/>
      <c r="E8" s="70">
        <v>85</v>
      </c>
    </row>
    <row r="9" spans="1:5" s="47" customFormat="1" ht="15.75" customHeight="1">
      <c r="A9" s="117" t="s">
        <v>467</v>
      </c>
      <c r="B9" s="118" t="s">
        <v>468</v>
      </c>
      <c r="C9" s="70">
        <v>85</v>
      </c>
      <c r="D9" s="70"/>
      <c r="E9" s="70">
        <v>85</v>
      </c>
    </row>
    <row r="10" spans="1:5" s="47" customFormat="1" ht="15.75" customHeight="1">
      <c r="A10" s="117" t="s">
        <v>469</v>
      </c>
      <c r="B10" s="118" t="s">
        <v>470</v>
      </c>
      <c r="C10" s="70">
        <v>85</v>
      </c>
      <c r="D10" s="70"/>
      <c r="E10" s="70">
        <v>85</v>
      </c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workbookViewId="0" topLeftCell="A1">
      <selection activeCell="B24" sqref="B24"/>
    </sheetView>
  </sheetViews>
  <sheetFormatPr defaultColWidth="6.875" defaultRowHeight="19.5" customHeight="1"/>
  <cols>
    <col min="1" max="4" width="33.625" style="26" customWidth="1"/>
    <col min="5" max="159" width="6.75390625" style="26" customWidth="1"/>
    <col min="160" max="16384" width="6.875" style="26" customWidth="1"/>
  </cols>
  <sheetData>
    <row r="1" spans="1:251" ht="19.5" customHeight="1">
      <c r="A1" s="2" t="s">
        <v>471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7" t="s">
        <v>472</v>
      </c>
      <c r="B2" s="77"/>
      <c r="C2" s="77"/>
      <c r="D2" s="7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35"/>
      <c r="B4" s="80"/>
      <c r="C4" s="81"/>
      <c r="D4" s="36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3" t="s">
        <v>314</v>
      </c>
      <c r="B5" s="53"/>
      <c r="C5" s="53" t="s">
        <v>315</v>
      </c>
      <c r="D5" s="53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2" t="s">
        <v>316</v>
      </c>
      <c r="B6" s="83" t="s">
        <v>317</v>
      </c>
      <c r="C6" s="82" t="s">
        <v>316</v>
      </c>
      <c r="D6" s="82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4" t="s">
        <v>473</v>
      </c>
      <c r="B7" s="70">
        <v>10886.55</v>
      </c>
      <c r="C7" s="85" t="s">
        <v>325</v>
      </c>
      <c r="D7" s="70">
        <v>9453.25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6" t="s">
        <v>474</v>
      </c>
      <c r="B8" s="70"/>
      <c r="C8" s="85" t="s">
        <v>327</v>
      </c>
      <c r="D8" s="70">
        <v>1421.36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87" t="s">
        <v>475</v>
      </c>
      <c r="B9" s="70"/>
      <c r="C9" s="85" t="s">
        <v>329</v>
      </c>
      <c r="D9" s="70">
        <v>521.04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88" t="s">
        <v>476</v>
      </c>
      <c r="B10" s="70"/>
      <c r="C10" s="85" t="s">
        <v>331</v>
      </c>
      <c r="D10" s="70">
        <v>17.05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88" t="s">
        <v>477</v>
      </c>
      <c r="B11" s="89"/>
      <c r="C11" s="85" t="s">
        <v>332</v>
      </c>
      <c r="D11" s="70">
        <v>542.27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88" t="s">
        <v>478</v>
      </c>
      <c r="B12" s="90"/>
      <c r="C12" s="85" t="s">
        <v>333</v>
      </c>
      <c r="D12" s="70">
        <v>85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88"/>
      <c r="B13" s="91"/>
      <c r="C13" s="92"/>
      <c r="D13" s="93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88"/>
      <c r="B14" s="94"/>
      <c r="C14" s="95"/>
      <c r="D14" s="9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88"/>
      <c r="B15" s="94"/>
      <c r="C15" s="95"/>
      <c r="D15" s="93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88"/>
      <c r="B16" s="94"/>
      <c r="C16" s="95"/>
      <c r="D16" s="93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88"/>
      <c r="B17" s="94"/>
      <c r="C17" s="95"/>
      <c r="D17" s="93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6"/>
      <c r="B18" s="94"/>
      <c r="C18" s="95"/>
      <c r="D18" s="9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6"/>
      <c r="B19" s="94"/>
      <c r="C19" s="92"/>
      <c r="D19" s="93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7"/>
      <c r="B20" s="94"/>
      <c r="C20" s="95"/>
      <c r="D20" s="93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7"/>
      <c r="B21" s="94"/>
      <c r="C21" s="98"/>
      <c r="D21" s="99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100" t="s">
        <v>479</v>
      </c>
      <c r="B22" s="101">
        <f>SUM(B7:B17)</f>
        <v>10886.55</v>
      </c>
      <c r="C22" s="102" t="s">
        <v>480</v>
      </c>
      <c r="D22" s="99">
        <f>SUM(D7:D21)</f>
        <v>12039.970000000001</v>
      </c>
      <c r="F22" s="27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88" t="s">
        <v>481</v>
      </c>
      <c r="B23" s="101"/>
      <c r="C23" s="95" t="s">
        <v>482</v>
      </c>
      <c r="D23" s="99"/>
      <c r="E23" s="27"/>
      <c r="F23" s="27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88" t="s">
        <v>483</v>
      </c>
      <c r="B24" s="94">
        <v>1153.42</v>
      </c>
      <c r="C24" s="92"/>
      <c r="D24" s="99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5" ht="19.5" customHeight="1">
      <c r="A25" s="103" t="s">
        <v>484</v>
      </c>
      <c r="B25" s="94">
        <f>SUM(B22:B24)</f>
        <v>12039.97</v>
      </c>
      <c r="C25" s="98" t="s">
        <v>485</v>
      </c>
      <c r="D25" s="99">
        <f>D22+D23</f>
        <v>12039.970000000001</v>
      </c>
      <c r="E25" s="27"/>
    </row>
    <row r="32" ht="19.5" customHeight="1">
      <c r="C32" s="27"/>
    </row>
  </sheetData>
  <sheetProtection/>
  <mergeCells count="3">
    <mergeCell ref="A2:D2"/>
    <mergeCell ref="A5:B5"/>
    <mergeCell ref="C5:D5"/>
  </mergeCells>
  <printOptions horizontalCentered="1"/>
  <pageMargins left="0" right="0" top="0.5902777777777778" bottom="0.5902777777777778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" width="12.125" style="26" customWidth="1"/>
    <col min="2" max="2" width="37.125" style="26" customWidth="1"/>
    <col min="3" max="12" width="10.625" style="26" customWidth="1"/>
    <col min="13" max="16384" width="6.875" style="26" customWidth="1"/>
  </cols>
  <sheetData>
    <row r="1" spans="1:12" s="46" customFormat="1" ht="19.5" customHeight="1">
      <c r="A1" s="48" t="s">
        <v>486</v>
      </c>
      <c r="L1" s="72"/>
    </row>
    <row r="2" spans="1:12" s="46" customFormat="1" ht="43.5" customHeight="1">
      <c r="A2" s="49" t="s">
        <v>487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46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6" customFormat="1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73" t="s">
        <v>313</v>
      </c>
    </row>
    <row r="5" spans="1:12" ht="24" customHeight="1">
      <c r="A5" s="53" t="s">
        <v>488</v>
      </c>
      <c r="B5" s="53"/>
      <c r="C5" s="21" t="s">
        <v>318</v>
      </c>
      <c r="D5" s="21" t="s">
        <v>483</v>
      </c>
      <c r="E5" s="21" t="s">
        <v>473</v>
      </c>
      <c r="F5" s="21" t="s">
        <v>474</v>
      </c>
      <c r="G5" s="21" t="s">
        <v>475</v>
      </c>
      <c r="H5" s="21" t="s">
        <v>476</v>
      </c>
      <c r="I5" s="21"/>
      <c r="J5" s="21" t="s">
        <v>477</v>
      </c>
      <c r="K5" s="21" t="s">
        <v>478</v>
      </c>
      <c r="L5" s="21" t="s">
        <v>481</v>
      </c>
    </row>
    <row r="6" spans="1:12" ht="42" customHeight="1">
      <c r="A6" s="54" t="s">
        <v>341</v>
      </c>
      <c r="B6" s="55" t="s">
        <v>342</v>
      </c>
      <c r="C6" s="21"/>
      <c r="D6" s="21"/>
      <c r="E6" s="21"/>
      <c r="F6" s="21"/>
      <c r="G6" s="21"/>
      <c r="H6" s="21" t="s">
        <v>489</v>
      </c>
      <c r="I6" s="21" t="s">
        <v>490</v>
      </c>
      <c r="J6" s="21"/>
      <c r="K6" s="21"/>
      <c r="L6" s="21"/>
    </row>
    <row r="7" spans="1:12" s="47" customFormat="1" ht="20.25" customHeight="1">
      <c r="A7" s="56" t="s">
        <v>318</v>
      </c>
      <c r="B7" s="57"/>
      <c r="C7" s="58">
        <f>D7+E7</f>
        <v>12039.970000000003</v>
      </c>
      <c r="D7" s="58">
        <f>D8+D13+D18+D22+D25+D28</f>
        <v>1153.4199999999998</v>
      </c>
      <c r="E7" s="59">
        <f>E8+E13+E18+E22+E25+E28</f>
        <v>10886.550000000003</v>
      </c>
      <c r="F7" s="60"/>
      <c r="G7" s="58"/>
      <c r="H7" s="61"/>
      <c r="I7" s="71"/>
      <c r="J7" s="60"/>
      <c r="K7" s="60"/>
      <c r="L7" s="60"/>
    </row>
    <row r="8" spans="1:12" s="47" customFormat="1" ht="20.25" customHeight="1">
      <c r="A8" s="62" t="s">
        <v>346</v>
      </c>
      <c r="B8" s="63" t="s">
        <v>325</v>
      </c>
      <c r="C8" s="64">
        <f>D8+E8</f>
        <v>9453.25</v>
      </c>
      <c r="D8" s="64">
        <f>D9</f>
        <v>1051.37</v>
      </c>
      <c r="E8" s="65">
        <f>E9</f>
        <v>8401.880000000001</v>
      </c>
      <c r="F8" s="66"/>
      <c r="G8" s="64"/>
      <c r="H8" s="67"/>
      <c r="I8" s="66"/>
      <c r="J8" s="70"/>
      <c r="K8" s="70"/>
      <c r="L8" s="70"/>
    </row>
    <row r="9" spans="1:12" s="47" customFormat="1" ht="18" customHeight="1">
      <c r="A9" s="68" t="s">
        <v>347</v>
      </c>
      <c r="B9" s="69" t="s">
        <v>348</v>
      </c>
      <c r="C9" s="64">
        <f aca="true" t="shared" si="0" ref="C9:C30">D9+E9</f>
        <v>9453.25</v>
      </c>
      <c r="D9" s="64">
        <f>SUM(D10:D12)</f>
        <v>1051.37</v>
      </c>
      <c r="E9" s="65">
        <f>SUM(E10:E12)</f>
        <v>8401.880000000001</v>
      </c>
      <c r="F9" s="66"/>
      <c r="G9" s="64"/>
      <c r="H9" s="67"/>
      <c r="I9" s="66"/>
      <c r="J9" s="70"/>
      <c r="K9" s="70"/>
      <c r="L9" s="70"/>
    </row>
    <row r="10" spans="1:12" s="47" customFormat="1" ht="19.5" customHeight="1">
      <c r="A10" s="68" t="s">
        <v>491</v>
      </c>
      <c r="B10" s="69" t="s">
        <v>350</v>
      </c>
      <c r="C10" s="64">
        <f t="shared" si="0"/>
        <v>3458.4399999999996</v>
      </c>
      <c r="D10" s="64">
        <v>541.03</v>
      </c>
      <c r="E10" s="65">
        <v>2917.41</v>
      </c>
      <c r="F10" s="66"/>
      <c r="G10" s="64"/>
      <c r="H10" s="67"/>
      <c r="I10" s="66"/>
      <c r="J10" s="70"/>
      <c r="K10" s="70"/>
      <c r="L10" s="70"/>
    </row>
    <row r="11" spans="1:12" s="47" customFormat="1" ht="19.5" customHeight="1">
      <c r="A11" s="68" t="s">
        <v>351</v>
      </c>
      <c r="B11" s="69" t="s">
        <v>352</v>
      </c>
      <c r="C11" s="64">
        <f t="shared" si="0"/>
        <v>5964.58</v>
      </c>
      <c r="D11" s="64">
        <v>480.11</v>
      </c>
      <c r="E11" s="65">
        <v>5484.47</v>
      </c>
      <c r="F11" s="66"/>
      <c r="G11" s="64"/>
      <c r="H11" s="67"/>
      <c r="I11" s="66"/>
      <c r="J11" s="70"/>
      <c r="K11" s="70"/>
      <c r="L11" s="70"/>
    </row>
    <row r="12" spans="1:12" s="47" customFormat="1" ht="19.5" customHeight="1">
      <c r="A12" s="68" t="s">
        <v>353</v>
      </c>
      <c r="B12" s="69" t="s">
        <v>354</v>
      </c>
      <c r="C12" s="64">
        <f t="shared" si="0"/>
        <v>30.23</v>
      </c>
      <c r="D12" s="64">
        <v>30.23</v>
      </c>
      <c r="E12" s="65"/>
      <c r="F12" s="66"/>
      <c r="G12" s="70"/>
      <c r="H12" s="60"/>
      <c r="I12" s="70"/>
      <c r="J12" s="70"/>
      <c r="K12" s="70"/>
      <c r="L12" s="70"/>
    </row>
    <row r="13" spans="1:12" s="47" customFormat="1" ht="20.25" customHeight="1">
      <c r="A13" s="62" t="s">
        <v>355</v>
      </c>
      <c r="B13" s="63" t="s">
        <v>327</v>
      </c>
      <c r="C13" s="64">
        <f t="shared" si="0"/>
        <v>1421.36</v>
      </c>
      <c r="D13" s="64"/>
      <c r="E13" s="65">
        <v>1421.36</v>
      </c>
      <c r="F13" s="66"/>
      <c r="G13" s="70"/>
      <c r="H13" s="70"/>
      <c r="I13" s="70"/>
      <c r="J13" s="70"/>
      <c r="K13" s="70"/>
      <c r="L13" s="70"/>
    </row>
    <row r="14" spans="1:12" s="47" customFormat="1" ht="18" customHeight="1">
      <c r="A14" s="68" t="s">
        <v>356</v>
      </c>
      <c r="B14" s="69" t="s">
        <v>357</v>
      </c>
      <c r="C14" s="64">
        <f t="shared" si="0"/>
        <v>1421.36</v>
      </c>
      <c r="D14" s="67"/>
      <c r="E14" s="71">
        <v>1421.36</v>
      </c>
      <c r="F14" s="70"/>
      <c r="G14" s="70"/>
      <c r="H14" s="70"/>
      <c r="I14" s="70"/>
      <c r="J14" s="70"/>
      <c r="K14" s="70"/>
      <c r="L14" s="70"/>
    </row>
    <row r="15" spans="1:12" s="47" customFormat="1" ht="19.5" customHeight="1">
      <c r="A15" s="68" t="s">
        <v>358</v>
      </c>
      <c r="B15" s="69" t="s">
        <v>359</v>
      </c>
      <c r="C15" s="64">
        <f t="shared" si="0"/>
        <v>723.03</v>
      </c>
      <c r="D15" s="67"/>
      <c r="E15" s="66">
        <v>723.03</v>
      </c>
      <c r="G15" s="70"/>
      <c r="H15" s="70"/>
      <c r="I15" s="70"/>
      <c r="J15" s="70"/>
      <c r="K15" s="70"/>
      <c r="L15" s="70"/>
    </row>
    <row r="16" spans="1:12" s="47" customFormat="1" ht="19.5" customHeight="1">
      <c r="A16" s="68" t="s">
        <v>360</v>
      </c>
      <c r="B16" s="69" t="s">
        <v>361</v>
      </c>
      <c r="C16" s="64">
        <f t="shared" si="0"/>
        <v>361.51</v>
      </c>
      <c r="D16" s="67"/>
      <c r="E16" s="66">
        <v>361.51</v>
      </c>
      <c r="F16" s="70"/>
      <c r="G16" s="70"/>
      <c r="H16" s="70"/>
      <c r="I16" s="70"/>
      <c r="J16" s="70"/>
      <c r="K16" s="70"/>
      <c r="L16" s="70"/>
    </row>
    <row r="17" spans="1:12" s="47" customFormat="1" ht="19.5" customHeight="1">
      <c r="A17" s="68" t="s">
        <v>362</v>
      </c>
      <c r="B17" s="69" t="s">
        <v>363</v>
      </c>
      <c r="C17" s="64">
        <f t="shared" si="0"/>
        <v>336.82</v>
      </c>
      <c r="D17" s="67"/>
      <c r="E17" s="66">
        <v>336.82</v>
      </c>
      <c r="F17" s="70"/>
      <c r="G17" s="70"/>
      <c r="H17" s="70"/>
      <c r="I17" s="70"/>
      <c r="J17" s="70"/>
      <c r="K17" s="70"/>
      <c r="L17" s="70"/>
    </row>
    <row r="18" spans="1:12" s="47" customFormat="1" ht="20.25" customHeight="1">
      <c r="A18" s="62" t="s">
        <v>364</v>
      </c>
      <c r="B18" s="63" t="s">
        <v>329</v>
      </c>
      <c r="C18" s="64">
        <f t="shared" si="0"/>
        <v>521.04</v>
      </c>
      <c r="D18" s="67"/>
      <c r="E18" s="66">
        <f>E19</f>
        <v>521.04</v>
      </c>
      <c r="F18" s="70"/>
      <c r="G18" s="70"/>
      <c r="H18" s="70"/>
      <c r="I18" s="70"/>
      <c r="J18" s="70"/>
      <c r="K18" s="70"/>
      <c r="L18" s="70"/>
    </row>
    <row r="19" spans="1:12" s="47" customFormat="1" ht="18" customHeight="1">
      <c r="A19" s="68" t="s">
        <v>365</v>
      </c>
      <c r="B19" s="69" t="s">
        <v>366</v>
      </c>
      <c r="C19" s="64">
        <f t="shared" si="0"/>
        <v>521.04</v>
      </c>
      <c r="D19" s="67"/>
      <c r="E19" s="66">
        <f>SUM(E20:E21)</f>
        <v>521.04</v>
      </c>
      <c r="F19" s="70"/>
      <c r="G19" s="70"/>
      <c r="H19" s="70"/>
      <c r="I19" s="70"/>
      <c r="J19" s="70"/>
      <c r="K19" s="70"/>
      <c r="L19" s="70"/>
    </row>
    <row r="20" spans="1:12" s="47" customFormat="1" ht="19.5" customHeight="1">
      <c r="A20" s="68" t="s">
        <v>367</v>
      </c>
      <c r="B20" s="69" t="s">
        <v>368</v>
      </c>
      <c r="C20" s="64">
        <f t="shared" si="0"/>
        <v>442.48</v>
      </c>
      <c r="D20" s="67"/>
      <c r="E20" s="66">
        <v>442.48</v>
      </c>
      <c r="F20" s="70"/>
      <c r="G20" s="70"/>
      <c r="H20" s="70"/>
      <c r="I20" s="70"/>
      <c r="J20" s="70"/>
      <c r="K20" s="70"/>
      <c r="L20" s="70"/>
    </row>
    <row r="21" spans="1:12" s="47" customFormat="1" ht="19.5" customHeight="1">
      <c r="A21" s="68" t="s">
        <v>369</v>
      </c>
      <c r="B21" s="69" t="s">
        <v>370</v>
      </c>
      <c r="C21" s="64">
        <f t="shared" si="0"/>
        <v>78.56</v>
      </c>
      <c r="D21" s="67"/>
      <c r="E21" s="66">
        <v>78.56</v>
      </c>
      <c r="F21" s="70"/>
      <c r="G21" s="70"/>
      <c r="H21" s="70"/>
      <c r="I21" s="70"/>
      <c r="J21" s="70"/>
      <c r="K21" s="70"/>
      <c r="L21" s="70"/>
    </row>
    <row r="22" spans="1:12" s="47" customFormat="1" ht="20.25" customHeight="1">
      <c r="A22" s="62" t="s">
        <v>371</v>
      </c>
      <c r="B22" s="63" t="s">
        <v>331</v>
      </c>
      <c r="C22" s="64">
        <f t="shared" si="0"/>
        <v>17.05</v>
      </c>
      <c r="D22" s="65">
        <v>17.05</v>
      </c>
      <c r="E22" s="66"/>
      <c r="F22" s="70"/>
      <c r="G22" s="70"/>
      <c r="H22" s="70"/>
      <c r="I22" s="70"/>
      <c r="J22" s="70"/>
      <c r="K22" s="70"/>
      <c r="L22" s="70"/>
    </row>
    <row r="23" spans="1:12" s="47" customFormat="1" ht="18" customHeight="1">
      <c r="A23" s="68" t="s">
        <v>372</v>
      </c>
      <c r="B23" s="69" t="s">
        <v>373</v>
      </c>
      <c r="C23" s="64">
        <f t="shared" si="0"/>
        <v>17.05</v>
      </c>
      <c r="D23" s="65">
        <v>17.05</v>
      </c>
      <c r="E23" s="66"/>
      <c r="F23" s="70"/>
      <c r="G23" s="70"/>
      <c r="H23" s="70"/>
      <c r="I23" s="70"/>
      <c r="J23" s="70"/>
      <c r="K23" s="70"/>
      <c r="L23" s="70"/>
    </row>
    <row r="24" spans="1:12" s="47" customFormat="1" ht="19.5" customHeight="1">
      <c r="A24" s="68" t="s">
        <v>374</v>
      </c>
      <c r="B24" s="69" t="s">
        <v>375</v>
      </c>
      <c r="C24" s="64">
        <f t="shared" si="0"/>
        <v>17.05</v>
      </c>
      <c r="D24" s="65">
        <v>17.05</v>
      </c>
      <c r="E24" s="66"/>
      <c r="F24" s="70"/>
      <c r="G24" s="70"/>
      <c r="H24" s="70"/>
      <c r="I24" s="70"/>
      <c r="J24" s="70"/>
      <c r="K24" s="70"/>
      <c r="L24" s="70"/>
    </row>
    <row r="25" spans="1:12" s="47" customFormat="1" ht="20.25" customHeight="1">
      <c r="A25" s="62" t="s">
        <v>376</v>
      </c>
      <c r="B25" s="63" t="s">
        <v>332</v>
      </c>
      <c r="C25" s="64">
        <f t="shared" si="0"/>
        <v>542.27</v>
      </c>
      <c r="D25" s="67"/>
      <c r="E25" s="66">
        <v>542.27</v>
      </c>
      <c r="F25" s="70"/>
      <c r="G25" s="70"/>
      <c r="H25" s="70"/>
      <c r="I25" s="70"/>
      <c r="J25" s="70"/>
      <c r="K25" s="70"/>
      <c r="L25" s="70"/>
    </row>
    <row r="26" spans="1:12" s="47" customFormat="1" ht="18" customHeight="1">
      <c r="A26" s="68" t="s">
        <v>377</v>
      </c>
      <c r="B26" s="69" t="s">
        <v>378</v>
      </c>
      <c r="C26" s="64">
        <f t="shared" si="0"/>
        <v>542.27</v>
      </c>
      <c r="D26" s="67"/>
      <c r="E26" s="66">
        <v>542.27</v>
      </c>
      <c r="F26" s="70"/>
      <c r="G26" s="70"/>
      <c r="H26" s="70"/>
      <c r="I26" s="70"/>
      <c r="J26" s="70"/>
      <c r="K26" s="70"/>
      <c r="L26" s="70"/>
    </row>
    <row r="27" spans="1:12" s="47" customFormat="1" ht="19.5" customHeight="1">
      <c r="A27" s="68" t="s">
        <v>379</v>
      </c>
      <c r="B27" s="69" t="s">
        <v>380</v>
      </c>
      <c r="C27" s="64">
        <f t="shared" si="0"/>
        <v>542.27</v>
      </c>
      <c r="D27" s="67"/>
      <c r="E27" s="66">
        <v>542.27</v>
      </c>
      <c r="F27" s="70"/>
      <c r="G27" s="70"/>
      <c r="H27" s="70"/>
      <c r="I27" s="70"/>
      <c r="J27" s="70"/>
      <c r="K27" s="70"/>
      <c r="L27" s="70"/>
    </row>
    <row r="28" spans="1:12" s="47" customFormat="1" ht="20.25" customHeight="1">
      <c r="A28" s="62" t="s">
        <v>466</v>
      </c>
      <c r="B28" s="63" t="s">
        <v>333</v>
      </c>
      <c r="C28" s="64">
        <f t="shared" si="0"/>
        <v>85</v>
      </c>
      <c r="D28" s="70">
        <v>85</v>
      </c>
      <c r="E28" s="66"/>
      <c r="F28" s="70"/>
      <c r="G28" s="70"/>
      <c r="H28" s="70"/>
      <c r="I28" s="70"/>
      <c r="J28" s="70"/>
      <c r="K28" s="70"/>
      <c r="L28" s="70"/>
    </row>
    <row r="29" spans="1:12" s="47" customFormat="1" ht="18" customHeight="1">
      <c r="A29" s="68" t="s">
        <v>467</v>
      </c>
      <c r="B29" s="69" t="s">
        <v>468</v>
      </c>
      <c r="C29" s="64">
        <f t="shared" si="0"/>
        <v>85</v>
      </c>
      <c r="D29" s="70">
        <v>85</v>
      </c>
      <c r="E29" s="66"/>
      <c r="F29" s="70"/>
      <c r="G29" s="70"/>
      <c r="H29" s="70"/>
      <c r="I29" s="70"/>
      <c r="J29" s="70"/>
      <c r="K29" s="70"/>
      <c r="L29" s="70"/>
    </row>
    <row r="30" spans="1:12" s="47" customFormat="1" ht="19.5" customHeight="1">
      <c r="A30" s="68" t="s">
        <v>469</v>
      </c>
      <c r="B30" s="69" t="s">
        <v>470</v>
      </c>
      <c r="C30" s="64">
        <f t="shared" si="0"/>
        <v>85</v>
      </c>
      <c r="D30" s="70">
        <v>85</v>
      </c>
      <c r="E30" s="66"/>
      <c r="F30" s="70"/>
      <c r="G30" s="70"/>
      <c r="H30" s="70"/>
      <c r="I30" s="70"/>
      <c r="J30" s="70"/>
      <c r="K30" s="70"/>
      <c r="L30" s="7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19652777777777777" right="0.19652777777777777" top="0.5902777777777778" bottom="0.5902777777777778" header="0.5" footer="0.5"/>
  <pageSetup fitToHeight="0" fitToWidth="1" horizontalDpi="600" verticalDpi="600" orientation="landscape" paperSize="9" scale="94"/>
  <ignoredErrors>
    <ignoredError sqref="E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2">
      <selection activeCell="A2" sqref="A2:H2"/>
    </sheetView>
  </sheetViews>
  <sheetFormatPr defaultColWidth="6.875" defaultRowHeight="12.75" customHeight="1"/>
  <cols>
    <col min="1" max="1" width="14.25390625" style="26" customWidth="1"/>
    <col min="2" max="2" width="37.375" style="26" customWidth="1"/>
    <col min="3" max="8" width="15.625" style="26" customWidth="1"/>
    <col min="9" max="16384" width="6.875" style="26" customWidth="1"/>
  </cols>
  <sheetData>
    <row r="1" spans="1:2" ht="19.5" customHeight="1">
      <c r="A1" s="2" t="s">
        <v>492</v>
      </c>
      <c r="B1" s="27"/>
    </row>
    <row r="2" spans="1:8" ht="44.25" customHeight="1">
      <c r="A2" s="28" t="s">
        <v>493</v>
      </c>
      <c r="B2" s="29"/>
      <c r="C2" s="29"/>
      <c r="D2" s="29"/>
      <c r="E2" s="29"/>
      <c r="F2" s="29"/>
      <c r="G2" s="29"/>
      <c r="H2" s="29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1" t="s">
        <v>341</v>
      </c>
      <c r="B5" s="21" t="s">
        <v>342</v>
      </c>
      <c r="C5" s="21" t="s">
        <v>318</v>
      </c>
      <c r="D5" s="37" t="s">
        <v>344</v>
      </c>
      <c r="E5" s="21" t="s">
        <v>345</v>
      </c>
      <c r="F5" s="21" t="s">
        <v>494</v>
      </c>
      <c r="G5" s="21" t="s">
        <v>495</v>
      </c>
      <c r="H5" s="21" t="s">
        <v>496</v>
      </c>
    </row>
    <row r="6" spans="1:8" s="24" customFormat="1" ht="23.25" customHeight="1">
      <c r="A6" s="38" t="s">
        <v>318</v>
      </c>
      <c r="B6" s="38"/>
      <c r="C6" s="39">
        <f>D6+E6</f>
        <v>12039.970000000003</v>
      </c>
      <c r="D6" s="39">
        <f>D7+D12+D17+D21+D24+D27</f>
        <v>11335.100000000002</v>
      </c>
      <c r="E6" s="39">
        <f>E7+E12+E17+E21+E24+E27</f>
        <v>704.87</v>
      </c>
      <c r="F6" s="40"/>
      <c r="G6" s="40"/>
      <c r="H6" s="40"/>
    </row>
    <row r="7" spans="1:8" s="25" customFormat="1" ht="21" customHeight="1">
      <c r="A7" s="41" t="s">
        <v>346</v>
      </c>
      <c r="B7" s="42" t="s">
        <v>325</v>
      </c>
      <c r="C7" s="39">
        <f aca="true" t="shared" si="0" ref="C7:C29">D7+E7</f>
        <v>9453.25</v>
      </c>
      <c r="D7" s="39">
        <f>D8</f>
        <v>8850.43</v>
      </c>
      <c r="E7" s="39">
        <f>E8</f>
        <v>602.82</v>
      </c>
      <c r="F7" s="43"/>
      <c r="G7" s="43"/>
      <c r="H7" s="43"/>
    </row>
    <row r="8" spans="1:8" s="25" customFormat="1" ht="20.25" customHeight="1">
      <c r="A8" s="44" t="s">
        <v>347</v>
      </c>
      <c r="B8" s="45" t="s">
        <v>348</v>
      </c>
      <c r="C8" s="39">
        <f t="shared" si="0"/>
        <v>9453.25</v>
      </c>
      <c r="D8" s="39">
        <f>SUM(D9:D11)</f>
        <v>8850.43</v>
      </c>
      <c r="E8" s="39">
        <f>SUM(E9:E11)</f>
        <v>602.82</v>
      </c>
      <c r="F8" s="43"/>
      <c r="G8" s="43"/>
      <c r="H8" s="43"/>
    </row>
    <row r="9" spans="1:8" s="25" customFormat="1" ht="20.25" customHeight="1">
      <c r="A9" s="44" t="s">
        <v>491</v>
      </c>
      <c r="B9" s="45" t="s">
        <v>350</v>
      </c>
      <c r="C9" s="39">
        <f t="shared" si="0"/>
        <v>3458.44</v>
      </c>
      <c r="D9" s="39">
        <v>3458.44</v>
      </c>
      <c r="E9" s="39"/>
      <c r="F9" s="43"/>
      <c r="G9" s="43"/>
      <c r="H9" s="43"/>
    </row>
    <row r="10" spans="1:8" s="25" customFormat="1" ht="20.25" customHeight="1">
      <c r="A10" s="44" t="s">
        <v>351</v>
      </c>
      <c r="B10" s="45" t="s">
        <v>352</v>
      </c>
      <c r="C10" s="39">
        <f t="shared" si="0"/>
        <v>5964.58</v>
      </c>
      <c r="D10" s="39">
        <v>5391.99</v>
      </c>
      <c r="E10" s="39">
        <v>572.59</v>
      </c>
      <c r="F10" s="43"/>
      <c r="G10" s="43"/>
      <c r="H10" s="43"/>
    </row>
    <row r="11" spans="1:8" s="25" customFormat="1" ht="20.25" customHeight="1">
      <c r="A11" s="44" t="s">
        <v>353</v>
      </c>
      <c r="B11" s="45" t="s">
        <v>354</v>
      </c>
      <c r="C11" s="39">
        <f t="shared" si="0"/>
        <v>30.23</v>
      </c>
      <c r="D11" s="39"/>
      <c r="E11" s="39">
        <v>30.23</v>
      </c>
      <c r="F11" s="43"/>
      <c r="G11" s="43"/>
      <c r="H11" s="43"/>
    </row>
    <row r="12" spans="1:8" s="25" customFormat="1" ht="21" customHeight="1">
      <c r="A12" s="41" t="s">
        <v>355</v>
      </c>
      <c r="B12" s="42" t="s">
        <v>327</v>
      </c>
      <c r="C12" s="39">
        <f t="shared" si="0"/>
        <v>1421.36</v>
      </c>
      <c r="D12" s="39">
        <f>D13</f>
        <v>1421.36</v>
      </c>
      <c r="E12" s="39"/>
      <c r="F12" s="43"/>
      <c r="G12" s="43"/>
      <c r="H12" s="43"/>
    </row>
    <row r="13" spans="1:8" s="25" customFormat="1" ht="20.25" customHeight="1">
      <c r="A13" s="44" t="s">
        <v>356</v>
      </c>
      <c r="B13" s="45" t="s">
        <v>357</v>
      </c>
      <c r="C13" s="39">
        <f t="shared" si="0"/>
        <v>1421.36</v>
      </c>
      <c r="D13" s="39">
        <f>SUM(D14:D16)</f>
        <v>1421.36</v>
      </c>
      <c r="E13" s="39"/>
      <c r="F13" s="43"/>
      <c r="G13" s="43"/>
      <c r="H13" s="43"/>
    </row>
    <row r="14" spans="1:8" s="25" customFormat="1" ht="20.25" customHeight="1">
      <c r="A14" s="44" t="s">
        <v>358</v>
      </c>
      <c r="B14" s="45" t="s">
        <v>359</v>
      </c>
      <c r="C14" s="39">
        <f t="shared" si="0"/>
        <v>723.03</v>
      </c>
      <c r="D14" s="39">
        <v>723.03</v>
      </c>
      <c r="E14" s="39"/>
      <c r="F14" s="43"/>
      <c r="G14" s="43"/>
      <c r="H14" s="43"/>
    </row>
    <row r="15" spans="1:8" s="25" customFormat="1" ht="20.25" customHeight="1">
      <c r="A15" s="44" t="s">
        <v>360</v>
      </c>
      <c r="B15" s="45" t="s">
        <v>361</v>
      </c>
      <c r="C15" s="39">
        <f t="shared" si="0"/>
        <v>361.51</v>
      </c>
      <c r="D15" s="39">
        <v>361.51</v>
      </c>
      <c r="E15" s="39"/>
      <c r="F15" s="43"/>
      <c r="G15" s="43"/>
      <c r="H15" s="43"/>
    </row>
    <row r="16" spans="1:8" s="25" customFormat="1" ht="20.25" customHeight="1">
      <c r="A16" s="44" t="s">
        <v>362</v>
      </c>
      <c r="B16" s="45" t="s">
        <v>363</v>
      </c>
      <c r="C16" s="39">
        <f t="shared" si="0"/>
        <v>336.82</v>
      </c>
      <c r="D16" s="39">
        <v>336.82</v>
      </c>
      <c r="E16" s="39"/>
      <c r="F16" s="43"/>
      <c r="G16" s="43"/>
      <c r="H16" s="43"/>
    </row>
    <row r="17" spans="1:8" s="25" customFormat="1" ht="21" customHeight="1">
      <c r="A17" s="41" t="s">
        <v>364</v>
      </c>
      <c r="B17" s="42" t="s">
        <v>329</v>
      </c>
      <c r="C17" s="39">
        <f t="shared" si="0"/>
        <v>521.04</v>
      </c>
      <c r="D17" s="39">
        <f>D18</f>
        <v>521.04</v>
      </c>
      <c r="E17" s="39"/>
      <c r="F17" s="43"/>
      <c r="G17" s="43"/>
      <c r="H17" s="43"/>
    </row>
    <row r="18" spans="1:8" s="25" customFormat="1" ht="20.25" customHeight="1">
      <c r="A18" s="44" t="s">
        <v>365</v>
      </c>
      <c r="B18" s="45" t="s">
        <v>366</v>
      </c>
      <c r="C18" s="39">
        <f t="shared" si="0"/>
        <v>521.04</v>
      </c>
      <c r="D18" s="39">
        <f>SUM(D19:D20)</f>
        <v>521.04</v>
      </c>
      <c r="E18" s="39"/>
      <c r="F18" s="43"/>
      <c r="G18" s="43"/>
      <c r="H18" s="43"/>
    </row>
    <row r="19" spans="1:8" s="25" customFormat="1" ht="20.25" customHeight="1">
      <c r="A19" s="44" t="s">
        <v>367</v>
      </c>
      <c r="B19" s="45" t="s">
        <v>368</v>
      </c>
      <c r="C19" s="39">
        <f t="shared" si="0"/>
        <v>442.48</v>
      </c>
      <c r="D19" s="39">
        <v>442.48</v>
      </c>
      <c r="E19" s="39"/>
      <c r="F19" s="43"/>
      <c r="G19" s="43"/>
      <c r="H19" s="43"/>
    </row>
    <row r="20" spans="1:8" s="25" customFormat="1" ht="20.25" customHeight="1">
      <c r="A20" s="44" t="s">
        <v>369</v>
      </c>
      <c r="B20" s="45" t="s">
        <v>370</v>
      </c>
      <c r="C20" s="39">
        <f t="shared" si="0"/>
        <v>78.56</v>
      </c>
      <c r="D20" s="39">
        <v>78.56</v>
      </c>
      <c r="E20" s="39"/>
      <c r="F20" s="43"/>
      <c r="G20" s="43"/>
      <c r="H20" s="43"/>
    </row>
    <row r="21" spans="1:8" s="25" customFormat="1" ht="21" customHeight="1">
      <c r="A21" s="41" t="s">
        <v>371</v>
      </c>
      <c r="B21" s="42" t="s">
        <v>331</v>
      </c>
      <c r="C21" s="39">
        <f t="shared" si="0"/>
        <v>17.05</v>
      </c>
      <c r="D21" s="39"/>
      <c r="E21" s="39">
        <f>E22</f>
        <v>17.05</v>
      </c>
      <c r="F21" s="43"/>
      <c r="G21" s="43"/>
      <c r="H21" s="43"/>
    </row>
    <row r="22" spans="1:8" s="25" customFormat="1" ht="20.25" customHeight="1">
      <c r="A22" s="44" t="s">
        <v>372</v>
      </c>
      <c r="B22" s="45" t="s">
        <v>373</v>
      </c>
      <c r="C22" s="39">
        <f t="shared" si="0"/>
        <v>17.05</v>
      </c>
      <c r="D22" s="39"/>
      <c r="E22" s="39">
        <f>SUM(E23)</f>
        <v>17.05</v>
      </c>
      <c r="F22" s="43"/>
      <c r="G22" s="43"/>
      <c r="H22" s="43"/>
    </row>
    <row r="23" spans="1:8" s="25" customFormat="1" ht="20.25" customHeight="1">
      <c r="A23" s="44" t="s">
        <v>374</v>
      </c>
      <c r="B23" s="45" t="s">
        <v>375</v>
      </c>
      <c r="C23" s="39">
        <f t="shared" si="0"/>
        <v>17.05</v>
      </c>
      <c r="D23" s="39"/>
      <c r="E23" s="39">
        <v>17.05</v>
      </c>
      <c r="F23" s="43"/>
      <c r="G23" s="43"/>
      <c r="H23" s="43"/>
    </row>
    <row r="24" spans="1:8" s="25" customFormat="1" ht="21" customHeight="1">
      <c r="A24" s="41" t="s">
        <v>376</v>
      </c>
      <c r="B24" s="42" t="s">
        <v>332</v>
      </c>
      <c r="C24" s="39">
        <f t="shared" si="0"/>
        <v>542.27</v>
      </c>
      <c r="D24" s="39">
        <v>542.27</v>
      </c>
      <c r="E24" s="39"/>
      <c r="F24" s="43"/>
      <c r="G24" s="43"/>
      <c r="H24" s="43"/>
    </row>
    <row r="25" spans="1:8" s="25" customFormat="1" ht="20.25" customHeight="1">
      <c r="A25" s="44" t="s">
        <v>377</v>
      </c>
      <c r="B25" s="45" t="s">
        <v>378</v>
      </c>
      <c r="C25" s="39">
        <f t="shared" si="0"/>
        <v>542.27</v>
      </c>
      <c r="D25" s="39">
        <f>SUM(D26)</f>
        <v>542.27</v>
      </c>
      <c r="E25" s="39"/>
      <c r="F25" s="43"/>
      <c r="G25" s="43"/>
      <c r="H25" s="43"/>
    </row>
    <row r="26" spans="1:8" s="25" customFormat="1" ht="20.25" customHeight="1">
      <c r="A26" s="44" t="s">
        <v>379</v>
      </c>
      <c r="B26" s="45" t="s">
        <v>380</v>
      </c>
      <c r="C26" s="39">
        <f t="shared" si="0"/>
        <v>542.27</v>
      </c>
      <c r="D26" s="39">
        <v>542.27</v>
      </c>
      <c r="E26" s="39"/>
      <c r="F26" s="43"/>
      <c r="G26" s="43"/>
      <c r="H26" s="43"/>
    </row>
    <row r="27" spans="1:8" s="25" customFormat="1" ht="21" customHeight="1">
      <c r="A27" s="41" t="s">
        <v>466</v>
      </c>
      <c r="B27" s="42" t="s">
        <v>333</v>
      </c>
      <c r="C27" s="39">
        <f t="shared" si="0"/>
        <v>85</v>
      </c>
      <c r="D27" s="39"/>
      <c r="E27" s="39">
        <v>85</v>
      </c>
      <c r="F27" s="43"/>
      <c r="G27" s="43"/>
      <c r="H27" s="43"/>
    </row>
    <row r="28" spans="1:8" s="25" customFormat="1" ht="20.25" customHeight="1">
      <c r="A28" s="44" t="s">
        <v>467</v>
      </c>
      <c r="B28" s="45" t="s">
        <v>468</v>
      </c>
      <c r="C28" s="39">
        <f t="shared" si="0"/>
        <v>85</v>
      </c>
      <c r="D28" s="39"/>
      <c r="E28" s="39">
        <v>85</v>
      </c>
      <c r="F28" s="43"/>
      <c r="G28" s="43"/>
      <c r="H28" s="43"/>
    </row>
    <row r="29" spans="1:8" s="25" customFormat="1" ht="20.25" customHeight="1">
      <c r="A29" s="44" t="s">
        <v>469</v>
      </c>
      <c r="B29" s="45" t="s">
        <v>470</v>
      </c>
      <c r="C29" s="39">
        <f t="shared" si="0"/>
        <v>85</v>
      </c>
      <c r="D29" s="39"/>
      <c r="E29" s="39">
        <v>85</v>
      </c>
      <c r="F29" s="43"/>
      <c r="G29" s="43"/>
      <c r="H29" s="43"/>
    </row>
  </sheetData>
  <sheetProtection/>
  <mergeCells count="2">
    <mergeCell ref="A2:H2"/>
    <mergeCell ref="A6:B6"/>
  </mergeCells>
  <printOptions horizontalCentered="1"/>
  <pageMargins left="0.19652777777777777" right="0.19652777777777777" top="0.5902777777777778" bottom="0.5902777777777778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dcterms:created xsi:type="dcterms:W3CDTF">2015-06-05T18:19:34Z</dcterms:created>
  <dcterms:modified xsi:type="dcterms:W3CDTF">2023-03-09T08:25:26Z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3CF4A49476984377AC9DE1D5FF5BAFC9</vt:lpwstr>
  </property>
</Properties>
</file>