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240" tabRatio="735"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申报表(1)" sheetId="14" r:id="rId12"/>
    <sheet name="11 绩效目标申报表(2)" sheetId="15" r:id="rId13"/>
    <sheet name="11 绩效目标申报表(3)" sheetId="16" r:id="rId14"/>
    <sheet name="11 绩效目标申报表(4)" sheetId="17" r:id="rId15"/>
    <sheet name="11 绩效目标申报表(5)" sheetId="18" r:id="rId16"/>
    <sheet name="11 绩效目标申报表(6)" sheetId="19" r:id="rId17"/>
    <sheet name="11 绩效目标申报表(7)" sheetId="20" r:id="rId18"/>
    <sheet name="11 绩效目标申报表(8)" sheetId="21" r:id="rId19"/>
    <sheet name="11 绩效目标申报表(9)" sheetId="22" r:id="rId20"/>
    <sheet name="11 绩效目标申报表(10)" sheetId="23" r:id="rId21"/>
    <sheet name="11 绩效目标申报表(11)" sheetId="24" r:id="rId22"/>
    <sheet name="11 绩效目标申报表(12)" sheetId="25" r:id="rId23"/>
    <sheet name="11 绩效目标申报表(13)" sheetId="26" r:id="rId24"/>
    <sheet name="11 绩效目标申报表(14)" sheetId="27" r:id="rId25"/>
    <sheet name="11 绩效目标申报表(15)" sheetId="28" r:id="rId26"/>
    <sheet name="11 绩效目标申报表(16)" sheetId="29" r:id="rId27"/>
    <sheet name="11 绩效目标申报表(17)" sheetId="30" r:id="rId28"/>
    <sheet name="11 绩效目标申报表(18)" sheetId="31" r:id="rId29"/>
    <sheet name="11 绩效目标申报表(19)" sheetId="32" r:id="rId30"/>
    <sheet name="11 绩效目标申报表(20)" sheetId="33" r:id="rId31"/>
    <sheet name="11 绩效目标申报表(21)" sheetId="34" r:id="rId32"/>
  </sheets>
  <definedNames>
    <definedName name="_xlnm.Print_Area" localSheetId="1">'1 财政拨款收支总表'!$A$1:$G$18</definedName>
    <definedName name="_xlnm.Print_Area" localSheetId="2">'2 一般公共预算支出-无上年数'!$A$1:$E$34</definedName>
    <definedName name="_xlnm.Print_Area" localSheetId="4">'4 一般公用预算“三公”经费支出表-无上年数'!$A$1:$L$8</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部门收入总表'!$A$7:$L$68</definedName>
    <definedName name="_xlnm._FilterDatabase" localSheetId="8" hidden="1">'8 部门支出总表'!$A$6:$H$67</definedName>
  </definedNames>
  <calcPr calcId="144525"/>
</workbook>
</file>

<file path=xl/sharedStrings.xml><?xml version="1.0" encoding="utf-8"?>
<sst xmlns="http://schemas.openxmlformats.org/spreadsheetml/2006/main" count="5079" uniqueCount="981">
  <si>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</si>
  <si>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</si>
  <si>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</si>
  <si>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</si>
  <si>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</si>
  <si>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</si>
  <si>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</si>
  <si>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</si>
  <si>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</si>
  <si>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</si>
  <si>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</si>
  <si>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</si>
  <si>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</si>
  <si>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</si>
  <si>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</si>
  <si>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</si>
  <si>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</si>
  <si>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</si>
  <si>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</si>
  <si>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</si>
  <si>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</si>
  <si>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</si>
  <si>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</si>
  <si>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</si>
  <si>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</si>
  <si>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</si>
  <si>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</si>
  <si>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</si>
  <si>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</si>
  <si>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</si>
  <si>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</si>
  <si>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</si>
  <si>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</si>
  <si>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</si>
  <si>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</si>
  <si>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</si>
  <si>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</si>
  <si>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</si>
  <si>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</si>
  <si>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</si>
  <si>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</si>
  <si>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</si>
  <si>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</si>
  <si>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</si>
  <si>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</si>
  <si>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</si>
  <si>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</si>
  <si>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</si>
  <si>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</si>
  <si>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</si>
  <si>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</si>
  <si>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</si>
  <si>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</si>
  <si>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</si>
  <si>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</si>
  <si>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</si>
  <si>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</si>
  <si>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</si>
  <si>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</si>
  <si>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</si>
  <si>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</si>
  <si>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</si>
  <si>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</si>
  <si>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</si>
  <si>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</si>
  <si>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</si>
  <si>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</si>
  <si>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</si>
  <si>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</si>
  <si>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</si>
  <si>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</si>
  <si>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</si>
  <si>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</si>
  <si>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</si>
  <si>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</si>
  <si>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</si>
  <si>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</si>
  <si>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</si>
  <si>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</si>
  <si>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</si>
  <si>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</si>
  <si>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</si>
  <si>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</si>
  <si>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</si>
  <si>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</si>
  <si>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</si>
  <si>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</si>
  <si>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</si>
  <si>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</si>
  <si>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</si>
  <si>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</si>
  <si>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</si>
  <si>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</si>
  <si>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</si>
  <si>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</si>
  <si>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</si>
  <si>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</si>
  <si>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</si>
  <si>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</si>
  <si>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</si>
  <si>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</si>
  <si>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</si>
  <si>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</si>
  <si>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</si>
  <si>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</si>
  <si>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</si>
  <si>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</si>
  <si>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</si>
  <si>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</si>
  <si>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</si>
  <si>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</si>
  <si>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</si>
  <si>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</si>
  <si>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</si>
  <si>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</si>
  <si>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</si>
  <si>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</si>
  <si>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</si>
  <si>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</si>
  <si>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</si>
  <si>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</si>
  <si>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</si>
  <si>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</si>
  <si>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</si>
  <si>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</si>
  <si>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</si>
  <si>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</si>
  <si>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</si>
  <si>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</si>
  <si>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</si>
  <si>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</si>
  <si>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</si>
  <si>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</si>
  <si>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</si>
  <si>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</si>
  <si>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</si>
  <si>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</si>
  <si>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</si>
  <si>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</si>
  <si>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</si>
  <si>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</si>
  <si>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</si>
  <si>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</si>
  <si>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</si>
  <si>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</si>
  <si>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</si>
  <si>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</si>
  <si>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</si>
  <si>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</si>
  <si>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</si>
  <si>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</si>
  <si>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</si>
  <si>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</si>
  <si>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</si>
  <si>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</si>
  <si>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</si>
  <si>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</si>
  <si>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</si>
  <si>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</si>
  <si>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</si>
  <si>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</si>
  <si>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</si>
  <si>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</si>
  <si>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</si>
  <si>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</si>
  <si>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</si>
  <si>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</si>
  <si>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</si>
  <si>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</si>
  <si>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</si>
  <si>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</si>
  <si>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</si>
  <si>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</si>
  <si>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</si>
  <si>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</si>
  <si>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</si>
  <si>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</si>
  <si>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</si>
  <si>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</si>
  <si>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</si>
  <si>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</si>
  <si>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</si>
  <si>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</si>
  <si>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</si>
  <si>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</si>
  <si>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</si>
  <si>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</si>
  <si>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</si>
  <si>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</si>
  <si>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</si>
  <si>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</si>
  <si>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</si>
  <si>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</si>
  <si>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</si>
  <si>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</si>
  <si>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</si>
  <si>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</si>
  <si>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</si>
  <si>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</si>
  <si>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</si>
  <si>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</si>
  <si>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</si>
  <si>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</si>
  <si>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</si>
  <si>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</si>
  <si>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</si>
  <si>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</si>
  <si>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</si>
  <si>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</si>
  <si>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</si>
  <si>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</si>
  <si>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</si>
  <si>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</si>
  <si>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</si>
  <si>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</si>
  <si>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</si>
  <si>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</si>
  <si>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</si>
  <si>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</si>
  <si>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</si>
  <si>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</si>
  <si>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</si>
  <si>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</si>
  <si>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</si>
  <si>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</si>
  <si>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</si>
  <si>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</si>
  <si>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</si>
  <si>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</si>
  <si>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</si>
  <si>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</si>
  <si>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</si>
  <si>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</si>
  <si>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</si>
  <si>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</si>
  <si>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</si>
  <si>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</si>
  <si>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</si>
  <si>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</si>
  <si>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</si>
  <si>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</si>
  <si>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</si>
  <si>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</si>
  <si>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</si>
  <si>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</si>
  <si>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</si>
  <si>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</si>
  <si>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</si>
  <si>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</si>
  <si>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</si>
  <si>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</si>
  <si>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</si>
  <si>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</si>
  <si>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</si>
  <si>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</si>
  <si>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</si>
  <si>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</si>
  <si>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</si>
  <si>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</si>
  <si>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</si>
  <si>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</si>
  <si>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</si>
  <si>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</si>
  <si>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</si>
  <si>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</si>
  <si>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</si>
  <si>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</si>
  <si>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</si>
  <si>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</si>
  <si>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</si>
  <si>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</si>
  <si>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</si>
  <si>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</si>
  <si>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</si>
  <si>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</si>
  <si>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</si>
  <si>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</si>
  <si>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</si>
  <si>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</si>
  <si>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</si>
  <si>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</si>
  <si>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</si>
  <si>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</si>
  <si>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</si>
  <si>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</si>
  <si>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</si>
  <si>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</si>
  <si>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</si>
  <si>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</si>
  <si>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</si>
  <si>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</si>
  <si>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</si>
  <si>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</si>
  <si>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</si>
  <si>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</si>
  <si>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</si>
  <si>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</si>
  <si>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</si>
  <si>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</si>
  <si>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</si>
  <si>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</si>
  <si>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</si>
  <si>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</si>
  <si>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</si>
  <si>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</si>
  <si>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</si>
  <si>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</si>
  <si>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</si>
  <si>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</si>
  <si>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</si>
  <si>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</si>
  <si>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</si>
  <si>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</si>
  <si>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</si>
  <si>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</si>
  <si>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</si>
  <si>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</si>
  <si>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</si>
  <si>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</si>
  <si>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</si>
  <si>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</si>
  <si>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</si>
  <si>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</si>
  <si>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</si>
  <si>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</si>
  <si>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</si>
  <si>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</si>
  <si>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</si>
  <si>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</si>
  <si>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</si>
  <si>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</si>
  <si>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</si>
  <si>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</si>
  <si>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</si>
  <si>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</si>
  <si>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</si>
  <si>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</si>
  <si>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</si>
  <si>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重庆市綦江区水利局一般公共预算财政拨款支出预算表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</si>
  <si>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</si>
  <si>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</si>
  <si>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</si>
  <si>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</si>
  <si>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</si>
  <si>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</si>
  <si>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</si>
  <si>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</si>
  <si>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</si>
  <si>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</si>
  <si>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</si>
  <si>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</si>
  <si>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</si>
  <si>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</si>
  <si>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抚恤</t>
  </si>
  <si>
    <t>2080899</t>
  </si>
  <si>
    <t xml:space="preserve">  其他优抚支出</t>
  </si>
  <si>
    <t>医疗卫生与计划生育支出</t>
  </si>
  <si>
    <t>行政事业单位医疗</t>
  </si>
  <si>
    <t>2101101</t>
  </si>
  <si>
    <t xml:space="preserve">  行政单位医疗</t>
  </si>
  <si>
    <t>2101103</t>
  </si>
  <si>
    <t xml:space="preserve">  公务员医疗补助</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</si>
  <si>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</si>
  <si>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</si>
  <si>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</si>
  <si>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</si>
  <si>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</si>
  <si>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</si>
  <si>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</si>
  <si>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</si>
  <si>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</si>
  <si>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</si>
  <si>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</si>
  <si>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</si>
  <si>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</si>
  <si>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</si>
  <si>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</si>
  <si>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</si>
  <si>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</si>
  <si>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2130314</t>
  </si>
  <si>
    <t xml:space="preserve">  防汛</t>
  </si>
  <si>
    <t>2130322</t>
  </si>
  <si>
    <t xml:space="preserve">  水利安全监督</t>
  </si>
  <si>
    <t>住房改革支出</t>
  </si>
  <si>
    <t>2210201</t>
  </si>
  <si>
    <t xml:space="preserve">  住房公积金</t>
  </si>
  <si>
    <t>备注：本表反映2021年当年一般公共预算财政拨款支出情况。</t>
  </si>
  <si>
    <t>附件3-3</t>
  </si>
  <si>
    <t>重庆市綦江区水利局一般公共预算财政拨款基本支出预算表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</si>
  <si>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</si>
  <si>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</si>
  <si>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</si>
  <si>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</si>
  <si>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</si>
  <si>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</si>
  <si>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</si>
  <si>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</si>
  <si>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</si>
  <si>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</si>
  <si>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</si>
  <si>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</si>
  <si>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</si>
  <si>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</si>
  <si>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</si>
  <si>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</si>
  <si>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</si>
  <si>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</si>
  <si>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</si>
  <si>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</si>
  <si>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</si>
  <si>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</si>
  <si>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</si>
  <si>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</si>
  <si>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</si>
  <si>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</si>
  <si>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</si>
  <si>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</si>
  <si>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</si>
  <si>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</si>
  <si>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</si>
  <si>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</si>
  <si>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</si>
  <si>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</si>
  <si>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</si>
  <si>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</si>
  <si>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</si>
  <si>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</si>
  <si>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</si>
  <si>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</si>
  <si>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</si>
  <si>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</si>
  <si>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</si>
  <si>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</si>
  <si>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</si>
  <si>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</si>
  <si>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</si>
  <si>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</si>
  <si>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</si>
  <si>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</si>
  <si>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</si>
  <si>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</si>
  <si>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</si>
  <si>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</si>
  <si>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</si>
  <si>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</si>
  <si>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</si>
  <si>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</si>
  <si>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</si>
  <si>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</si>
  <si>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</si>
  <si>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</si>
  <si>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</si>
  <si>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</si>
  <si>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</si>
  <si>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</si>
  <si>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</si>
  <si>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</si>
  <si>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</si>
  <si>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</si>
  <si>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</si>
  <si>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</si>
  <si>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</si>
  <si>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</si>
  <si>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</si>
  <si>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</si>
  <si>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</si>
  <si>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</si>
  <si>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</si>
  <si>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</si>
  <si>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</si>
  <si>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</si>
  <si>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</si>
  <si>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</si>
  <si>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</si>
  <si>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</si>
  <si>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</si>
  <si>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</si>
  <si>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</si>
  <si>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</si>
  <si>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</si>
  <si>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</si>
  <si>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</si>
  <si>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</si>
  <si>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</si>
  <si>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</si>
  <si>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</si>
  <si>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</si>
  <si>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</si>
  <si>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</si>
  <si>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</si>
  <si>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</si>
  <si>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</si>
  <si>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</si>
  <si>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</si>
  <si>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</si>
  <si>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</si>
  <si>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</si>
  <si>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</si>
  <si>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重庆市綦江区水利局（本级）一般公共预算“三公”经费支出表</t>
  </si>
  <si>
    <t>2020年预算数</t>
  </si>
  <si>
    <t>因公出国（境）费</t>
  </si>
  <si>
    <t>公务用车购置及运行费</t>
  </si>
  <si>
    <t>公务接待费</t>
  </si>
  <si>
    <t>公务用车购置费</t>
  </si>
  <si>
    <t>公务用车运行费</t>
  </si>
  <si>
    <t>附件3-5</t>
  </si>
  <si>
    <t>重庆市綦江区水利局（本级）政府性基金预算支出表</t>
  </si>
  <si>
    <t>本年政府性基金预算财政拨款支出</t>
  </si>
  <si>
    <t>（备注：本单位无政府性基金收支，故此表无数据。）</t>
  </si>
  <si>
    <t>附件3-6</t>
  </si>
  <si>
    <t>重庆市綦江区水利局（本级）部门收支总表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</si>
  <si>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</si>
  <si>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</si>
  <si>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</si>
  <si>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</si>
  <si>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</si>
  <si>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</si>
  <si>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</si>
  <si>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</si>
  <si>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</si>
  <si>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</si>
  <si>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</si>
  <si>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</si>
  <si>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</si>
  <si>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</si>
  <si>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重庆市綦江区水利局部门收入总表</t>
  </si>
  <si>
    <t>科目</t>
  </si>
  <si>
    <t>非教育收费收入预算</t>
  </si>
  <si>
    <t>教育收费收预算入</t>
  </si>
  <si>
    <t>208</t>
  </si>
  <si>
    <t>20805</t>
  </si>
  <si>
    <t>20808</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</si>
  <si>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</si>
  <si>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</si>
  <si>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</si>
  <si>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</si>
  <si>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</si>
  <si>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</si>
  <si>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</si>
  <si>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</si>
  <si>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</si>
  <si>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</si>
  <si>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</si>
  <si>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2101102</t>
  </si>
  <si>
    <t xml:space="preserve">  事业单位医疗</t>
  </si>
  <si>
    <t>2101199</t>
  </si>
  <si>
    <t xml:space="preserve">  其他行政事业单位医疗支出</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</si>
  <si>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</si>
  <si>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</si>
  <si>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</si>
  <si>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</si>
  <si>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</si>
  <si>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</si>
  <si>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</si>
  <si>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</si>
  <si>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</si>
  <si>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</si>
  <si>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</si>
  <si>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</si>
  <si>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</si>
  <si>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</si>
  <si>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</si>
  <si>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</si>
  <si>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</si>
  <si>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</si>
  <si>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</si>
  <si>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</si>
  <si>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</si>
  <si>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</si>
  <si>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</si>
  <si>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</si>
  <si>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</si>
  <si>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</si>
  <si>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</si>
  <si>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</si>
  <si>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2130308</t>
  </si>
  <si>
    <t xml:space="preserve">  水利前期工作</t>
  </si>
  <si>
    <t>2130312</t>
  </si>
  <si>
    <t xml:space="preserve">  水质监测</t>
  </si>
  <si>
    <t>2130313</t>
  </si>
  <si>
    <t xml:space="preserve">  水文测报</t>
  </si>
  <si>
    <t>2130315</t>
  </si>
  <si>
    <t xml:space="preserve">  抗旱</t>
  </si>
  <si>
    <t>2130316</t>
  </si>
  <si>
    <t xml:space="preserve">  农田水利</t>
  </si>
  <si>
    <t>2130319</t>
  </si>
  <si>
    <t xml:space="preserve">  江河湖库水系综合整治</t>
  </si>
  <si>
    <t>2130321</t>
  </si>
  <si>
    <t xml:space="preserve">  大中型水库移民后期扶持专项支出</t>
  </si>
  <si>
    <t>2130334</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</si>
  <si>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</si>
  <si>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</si>
  <si>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</si>
  <si>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</si>
  <si>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</si>
  <si>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</si>
  <si>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</si>
  <si>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</si>
  <si>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</si>
  <si>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</si>
  <si>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</si>
  <si>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</si>
  <si>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</si>
  <si>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</si>
  <si>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</si>
  <si>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重庆市綦江区水利局部门支出总表</t>
  </si>
  <si>
    <t>上缴上级支出</t>
  </si>
  <si>
    <t>事业单位经营支出</t>
  </si>
  <si>
    <t>对下级单位补助支出</t>
  </si>
  <si>
    <t>附件3-9</t>
  </si>
  <si>
    <t>重庆市綦江区水利局（本级）政府采购预算明细表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</si>
  <si>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</si>
  <si>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</si>
  <si>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</si>
  <si>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</si>
  <si>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</si>
  <si>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</si>
  <si>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</si>
  <si>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</si>
  <si>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</si>
  <si>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</si>
  <si>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</si>
  <si>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</si>
  <si>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</si>
  <si>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</si>
  <si>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</si>
  <si>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</si>
  <si>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</si>
  <si>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</si>
  <si>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</si>
  <si>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</si>
  <si>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</si>
  <si>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</si>
  <si>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</si>
  <si>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</si>
  <si>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</si>
  <si>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</si>
  <si>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</si>
  <si>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</si>
  <si>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</si>
  <si>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</si>
  <si>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</si>
  <si>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</si>
  <si>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</si>
  <si>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</si>
  <si>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綦江区2021年部门预算项目绩效目标申报表</t>
  </si>
  <si>
    <t>申报单位名称（盖章）：</t>
  </si>
  <si>
    <t>日期:</t>
  </si>
  <si>
    <t>2020年11月20日</t>
  </si>
  <si>
    <t>项目名称</t>
  </si>
  <si>
    <t>綦江区74处集中式饮用水水源地保护工作</t>
  </si>
  <si>
    <t>项目实施单位（全称）</t>
  </si>
  <si>
    <t>103001001-重庆市綦江区水利局</t>
  </si>
  <si>
    <t>项目主管单位（全称）</t>
  </si>
  <si>
    <t>103001-重庆市綦江区水利局</t>
  </si>
  <si>
    <t>联系人</t>
  </si>
  <si>
    <t>王宏</t>
  </si>
  <si>
    <t>联系电话</t>
  </si>
  <si>
    <t>13637768298</t>
  </si>
  <si>
    <t>项目类别</t>
  </si>
  <si>
    <t>常年性</t>
  </si>
  <si>
    <t>项目持续属性</t>
  </si>
  <si>
    <t>延续</t>
  </si>
  <si>
    <t>项目起始时间</t>
  </si>
  <si>
    <t>2021</t>
  </si>
  <si>
    <t>项目终止时间</t>
  </si>
  <si>
    <t>2022</t>
  </si>
  <si>
    <t>财政归口科室</t>
  </si>
  <si>
    <t>807-农业科</t>
  </si>
  <si>
    <t>立项依据</t>
  </si>
  <si>
    <t>根据重庆市綦江区人民政府办公室《关于印发进一步强化集中式饮用水水源地环境保护工作的通知》
（綦江府办发〔2016〕82号）文件要求，开展重庆市綦江区集中式饮用水水源地保护工作，并落实水源地保护工作经费。</t>
  </si>
  <si>
    <t>项目概况</t>
  </si>
  <si>
    <t>开展綦江区74处集中式饮用水水源地保护工作，对水源管理范围内的清洁、清漂。直管水库型水源地隔离网的安装。</t>
  </si>
  <si>
    <t xml:space="preserve">
资金预算</t>
  </si>
  <si>
    <t xml:space="preserve">总计：            </t>
  </si>
  <si>
    <t>其中:</t>
  </si>
  <si>
    <t xml:space="preserve">财政资金:     </t>
  </si>
  <si>
    <t>元</t>
  </si>
  <si>
    <t>其他资金:</t>
  </si>
  <si>
    <t>2020年</t>
  </si>
  <si>
    <t>合计:</t>
  </si>
  <si>
    <t>0</t>
  </si>
  <si>
    <t>2021年</t>
  </si>
  <si>
    <t>2022年</t>
  </si>
  <si>
    <t>中期规划绩效目标</t>
  </si>
  <si>
    <t>全面提升饮用水水源地安全保障能力和水平，着力解决饮用水水源地安全方面存在的问题，确保人民群众饮用水安全。</t>
  </si>
  <si>
    <t>当年绩效目标</t>
  </si>
  <si>
    <t>开展綦江区74处集中式饮用水水源地保护工作，对水源管理范围内的清洁、清漂是长期性的。2021年完成区水利局直管11座水库各类标识标牌安装。</t>
  </si>
  <si>
    <t>绩
效
指
标</t>
  </si>
  <si>
    <t>一级指标</t>
  </si>
  <si>
    <t>二级指标</t>
  </si>
  <si>
    <t>三级指标</t>
  </si>
  <si>
    <t>是否核心指标</t>
  </si>
  <si>
    <t>指标值（内容）</t>
  </si>
  <si>
    <t>解释说明</t>
  </si>
  <si>
    <t>产出指标</t>
  </si>
  <si>
    <t>数量指标</t>
  </si>
  <si>
    <t>集中式水源地检查次数</t>
  </si>
  <si>
    <t>是</t>
  </si>
  <si>
    <t>次</t>
  </si>
  <si>
    <t>60</t>
  </si>
  <si>
    <t/>
  </si>
  <si>
    <t>质量指标</t>
  </si>
  <si>
    <t>发现问题整改率</t>
  </si>
  <si>
    <t>否</t>
  </si>
  <si>
    <t>100</t>
  </si>
  <si>
    <t>时效指标</t>
  </si>
  <si>
    <t>成本指标</t>
  </si>
  <si>
    <t xml:space="preserve">效益指标
</t>
  </si>
  <si>
    <t xml:space="preserve">经济效益
</t>
  </si>
  <si>
    <t xml:space="preserve">社会效益
</t>
  </si>
  <si>
    <t>生态效益</t>
  </si>
  <si>
    <t>确保水源地水质达到《地表水环境质量标准》(GB3</t>
  </si>
  <si>
    <t>类</t>
  </si>
  <si>
    <t>=</t>
  </si>
  <si>
    <t>III</t>
  </si>
  <si>
    <t>可持续影响</t>
  </si>
  <si>
    <t>满意度指标</t>
  </si>
  <si>
    <t>服务对象
满意度指标</t>
  </si>
  <si>
    <t>检查人员被投诉次数</t>
  </si>
  <si>
    <t>≤</t>
  </si>
  <si>
    <t>3</t>
  </si>
  <si>
    <t>群众满意度</t>
  </si>
  <si>
    <t>95</t>
  </si>
  <si>
    <t>管理指标</t>
  </si>
  <si>
    <t>决策管理</t>
  </si>
  <si>
    <t>资金管理</t>
  </si>
  <si>
    <t>业务管理</t>
  </si>
  <si>
    <t>项目支出明细
及测算依据</t>
  </si>
  <si>
    <t>重庆市綦江区74处集中式饮用水水源地开展保护工作，对水源管理范围内的清洁、清漂20万元。三角镇鱼栏咀水库水源地保护经费10万元，通惠街道青杠榜水库水源地保护经费15万元，新盛镇青杠榜水库水源地保护经费15万，横山镇青杠榜水库水源地保护经费1万。三丘田水库水源地保护经费5万元。丁山水库水源地保护经费10万元。根据环保督查和区检察院检察建议书要求，增设生态隔离网，凡是有人类活动的地方都要求安装生态隔离网，3座水库建设生态隔离网24.0万元。</t>
  </si>
  <si>
    <t>项目实施
进度计划</t>
  </si>
  <si>
    <t>执行条件</t>
  </si>
  <si>
    <t>管理办法</t>
  </si>
  <si>
    <t>工作措施</t>
  </si>
  <si>
    <t>审核意见</t>
  </si>
  <si>
    <t>主管部门预审</t>
  </si>
  <si>
    <t>业务科室初审</t>
  </si>
  <si>
    <t>公开评审</t>
  </si>
  <si>
    <t>綦江区节水型社会建设</t>
  </si>
  <si>
    <t>阶段性</t>
  </si>
  <si>
    <t>重庆市水利局办公室《关于进一步加强节水型社会建设工作的通知》（渝水办【2018】34号）文件要求，节水型社会建设纳入区（县）经济社会发展综合实绩考核。</t>
  </si>
  <si>
    <t>完成2021年市对区经济社会发展综合实绩考核要求（节水型社会建设部分），创建单位较多。</t>
  </si>
  <si>
    <t>达到重庆市2021年綦江区节水型社会达标试点建设要求</t>
  </si>
  <si>
    <t>完成2021年綦江区经济社会发展综合实绩考核要求（节水型社会建设部分）</t>
  </si>
  <si>
    <t>20</t>
  </si>
  <si>
    <t>节水型居民小区建成率</t>
  </si>
  <si>
    <t>12</t>
  </si>
  <si>
    <t>公共节水型机构建成率</t>
  </si>
  <si>
    <t>30</t>
  </si>
  <si>
    <t>节水载体验收合格率</t>
  </si>
  <si>
    <t>达到节水标准</t>
  </si>
  <si>
    <t>是/否</t>
  </si>
  <si>
    <t>节水型建设企业、公共机构节水型单位、节水型居民小区创建等补助资金50万元。</t>
  </si>
  <si>
    <t>区级河长制工作经费</t>
  </si>
  <si>
    <t>侯光毅</t>
  </si>
  <si>
    <t>15922539515</t>
  </si>
  <si>
    <t>1. 《中共重庆市綦江区委员会办公室  重庆市綦江区人民政府办公室关于进一步强化全面推行河长制有关工作的通知》（綦江委办〔2018〕47号）
2.《重庆市河长制条例》（草案）
3.綦江区河长办公室关于印发《綦江区群众信访举报破坏水生态环境违法案件处理与奖励办法（试行）》的通知（綦河长办〔2019〕17号）</t>
  </si>
  <si>
    <t>1. 区级河长制宣传、培训、会议、公务接待
2. 河长制信息系统维护
3. 群众举报奖励资金
4. 上级对河库生态环境进行暗访、区级河长巡河交办问题的应急处理
5. 上级交办的其他涉水涉河涉库工作任务的应急办理</t>
  </si>
  <si>
    <t>河长制信息系统运行正常、河长制工作有序开展、群众对水生态环境问题的举报积极性有所提高、上级暗访问题处置妥当、河长制微信公众号运行良好</t>
  </si>
  <si>
    <t>河长制信息系统运行正常且对年终考核有较好的指导作用、群众对水生态环境问题的举报积极性高、上级暗访问题处置妥当、河长制微信公众号运行良好、河流巡查按计划开展</t>
  </si>
  <si>
    <t>政府采购率</t>
  </si>
  <si>
    <t>100%</t>
  </si>
  <si>
    <t>系统正常使用年限</t>
  </si>
  <si>
    <t>年</t>
  </si>
  <si>
    <t>1</t>
  </si>
  <si>
    <t>社会大众对河长制工作知晓度</t>
  </si>
  <si>
    <t>70</t>
  </si>
  <si>
    <t>大众对河库水生态环境质量满意度</t>
  </si>
  <si>
    <t>80</t>
  </si>
  <si>
    <t>服务对象满意度</t>
  </si>
  <si>
    <t>90</t>
  </si>
  <si>
    <t>区级河长制宣传、培训、会议、公务接待,20万元；河长制信息系统维护，5万元；群众举报奖励资金，2万元；上级对河库生态环境进行暗访、区级河长巡河交办问题的应急处理，8万元；上级交办的其他涉水涉河涉库工作任务的应急办理，5万元，合计40万元。</t>
  </si>
  <si>
    <t>区级河长制专项资金</t>
  </si>
  <si>
    <t>《中共重庆市綦江区委员会办公室  重庆市綦江区人民政府办公室关于进一步强化全面推行河长制有关工作的通知》（綦江委办〔2018〕47号）</t>
  </si>
  <si>
    <t xml:space="preserve"> 《中共重庆市綦江区委员会办公室  重庆市綦江区人民政府办公室关于进一步强化全面推行河长制有关工作的通知》（綦江委办〔2018〕47号）要求，针对街镇在村级河长巡河、河道保洁、场镇居民污水散排治理、河岸垃圾清理、河长公示牌维修、宣传教育等方面的困难，区级财政每年落实500万元，建立河长制工作专项经费，并纳入财政预算。
    根据区河长办印发的《重庆市綦江区河长制资金项目管理流程及相关要求的通知》（綦河长办〔2019〕27号），明确：每年预算区级河长专项资金，由各区级河长自主分配，专项用于沿河零星散排污水治理、日常河库保洁、河长公示牌及河库管理界桩维修维护、河道清淤清漂、河岸景观带打造、河库水生态修复和水环境治理项目等；每年预算水生态环境治理项目补助资金，用于水生态环境治理项目的前期规划设计、概预算编制和工程施工建设等。</t>
  </si>
  <si>
    <t>1.区河长办联合区财政局下达全年河长制专项资金的投资计划。
2.各街镇初步拟定完成区级河长专项资金使用方案，并报相关区级牵头单位；各区级河流河长制牵头责任单位根据街镇报送的使用方案，制定出分配方案；
3.有关责任单位基本完成水生态环境治理项目的前期工作。</t>
  </si>
  <si>
    <t>1.各街镇按照中期审定的区级河长专项资金的使用方案，完成工作任务；
2.各牵头责任单位完成对区级河长资金的划拨工作；
3.水生态环境治理项目开工建设，并完成当年建设任务。</t>
  </si>
  <si>
    <t>水生态治理项目设计方案审查通过率</t>
  </si>
  <si>
    <t>水生态环境治理项目年度任务完成率</t>
  </si>
  <si>
    <t>周边群众对河库水生态环境质量满意度</t>
  </si>
  <si>
    <t>90%</t>
  </si>
  <si>
    <t>河库水域及岸坡干净度</t>
  </si>
  <si>
    <t>重要河流水质监测结果通报率</t>
  </si>
  <si>
    <t>水生态环境治理项目设计方案经过党委（组）讨论通过</t>
  </si>
  <si>
    <t xml:space="preserve">2021年拟固定式安排205万，作为区级河长专项资金，并按5-10万元不等标准，分别下达到33个区级河长制牵头责任单位，由相应区级河长来安排开展本级河道的保洁、清淤和零星污水治理；拟安排295万元，作为水生态环境治理项目补助资金，下达到相关业主单位，用于完成市对区考核任务、示范河流建设等所需资金。
</t>
  </si>
  <si>
    <t>全区水利规划编制</t>
  </si>
  <si>
    <t>黄登茂</t>
  </si>
  <si>
    <t>48610136</t>
  </si>
  <si>
    <t>新增</t>
  </si>
  <si>
    <t>《重庆市綦江区人民政府关于开展“十四五”规划编制工作的通知》（綦江府发〔2019〕22号）文件，根据市水利局《关于印发重庆市“十四五”节约用水规划工作方案和编制技术大纲的通知》（渝水节水〔2020〕3号），按照市委市政府关于“加快推进綦江—万盛一体化同城化融合化发展、建好重庆‘南大门’”的工作部署，开展綦万一体化水资源配置规划编制工作。</t>
  </si>
  <si>
    <t>开展綦万创新经济走廊水资源配置规划;“十四五”水利发展规划；节约用水规划、采砂规划、主要江河流域水量分配工作方案、綦江区农村供水工程（水厂）应急预案的编制工作。</t>
  </si>
  <si>
    <t>资金利用率50%，任务完成过半。</t>
  </si>
  <si>
    <t xml:space="preserve">完成綦万创新经济走廊水资源配置规划;“十四五”水利发展规划；节约用水规划、采砂规划、主要江河流域水量分配工作方案、綦江区农村供水工程（水厂）应急预案的编制工作。
</t>
  </si>
  <si>
    <t>规划编制数量</t>
  </si>
  <si>
    <t>编制通过区政府审批、市水利局备案</t>
  </si>
  <si>
    <t>2021年2月底前能否完成初稿</t>
  </si>
  <si>
    <t>成果利用率</t>
  </si>
  <si>
    <t>支付安全性合法合规率</t>
  </si>
  <si>
    <t>参照“十三五”水利规划编制费和周边区县成交价格，金额为50万</t>
  </si>
  <si>
    <t>全区水利设施监控运营经费</t>
  </si>
  <si>
    <t>杜娜</t>
  </si>
  <si>
    <t>13896908223</t>
  </si>
  <si>
    <t>《中华人民共和国防洪法》第三十一条：按照防洪规划和防御洪水方案建立并完善防洪体系和水文、气象、通信、预警以及洪涝灾害监测系统，提高防御洪水能力。</t>
  </si>
  <si>
    <t>根据防汛抗旱需要，确保中小河流洪水预警预报系统、山洪灾害预警监测系统、重庆水雨情应用系统、洪旱灾害防御预警系统、河道监控、水库监控、水文与水旱灾害信息预警等7个系统平台正常运行。</t>
  </si>
  <si>
    <t>完成2021年上半年各类系统云主机、光纤正常运行</t>
  </si>
  <si>
    <t>确保以下系统的设备、网络正常运行：
1.中小河流洪水预警预报系统云主机、光纤；
2.山洪灾害预警监测系统、重庆水雨情应用系统云主机；
3.洪旱灾害防御预警系统云主机、光纤；
4.12条河道监控光纤；
5.6条河道监控、19个水库监控光纤，水文与水旱灾害信息预警短信；
6.中小河流、山洪灾害系统站点信息数据卡；
7.1条河道监控光纤。</t>
  </si>
  <si>
    <t>移动电信综合业务个数</t>
  </si>
  <si>
    <t>7</t>
  </si>
  <si>
    <t>系统云主机运行正常</t>
  </si>
  <si>
    <t>项</t>
  </si>
  <si>
    <t>系统光纤运行正常</t>
  </si>
  <si>
    <t>河道监控光纤运行正常</t>
  </si>
  <si>
    <t>用户满意度</t>
  </si>
  <si>
    <t>根据已签订网络使用合同执行，合同金额为50万</t>
  </si>
  <si>
    <t>全区小型水利工程运行管护费</t>
  </si>
  <si>
    <t>许鹏</t>
  </si>
  <si>
    <t>18084071234</t>
  </si>
  <si>
    <t>《水利部小型水库安全运行监督检查办法（试行）》将落实水库管理经费列入监督检查问题清单；《关于印发&lt;綦江区小型水利工程运行管护财政补助资金使用管理试行办法&gt;的通知》（綦江财发〔2018〕197号）文件明确</t>
  </si>
  <si>
    <t>1.小型水库；2.中小河流堤防(防汛翻板闸；3.农村集中式供水工程；4小型农田水利工程及设备(蓄水500m3（含）以上的山坪塘；小型水库灌溉主干渠；国家投资，管径大于（含）110mm的连通输水工程；灌溉提灌站；灌溉用石河堰）</t>
  </si>
  <si>
    <t>完成汛前检查维修保养，翻板闸垃圾清理等工作，不支付费用。</t>
  </si>
  <si>
    <t>全面完成运行管护，全面完成费用支付。</t>
  </si>
  <si>
    <t>运行管护翻板闸数量</t>
  </si>
  <si>
    <t>6</t>
  </si>
  <si>
    <t>运行管护水库数量</t>
  </si>
  <si>
    <t>108</t>
  </si>
  <si>
    <t>设施完好率</t>
  </si>
  <si>
    <t>日常检查任务按时完成率</t>
  </si>
  <si>
    <t>95%</t>
  </si>
  <si>
    <t>安全事故发生率</t>
  </si>
  <si>
    <t>5%</t>
  </si>
  <si>
    <t>1.小型水库运行管护54万，2.防汛翻板闸6万，3.行业培训费19万，4.小型农田水利工程及设备(蓄水500m3（含）以上的山坪塘；小型水库灌溉主干渠；国家投资，管径大于（含）110mm的连通输水工程；灌溉提灌站；灌溉用石河堰）221万</t>
  </si>
  <si>
    <t>全区重点水利项工程经费</t>
  </si>
  <si>
    <t>根据市水利局“十四五”规划，开展綦江区“十四五”水库前期工作协调</t>
  </si>
  <si>
    <t>藻渡水库、马龙水库、青明堂水库、赵家沟水库、小湾水库、中岗水库、涪陵水库、梅子桥水库、中小河流等前期工作</t>
  </si>
  <si>
    <t>确保前期工作顺利开展，推进相关水利工程前期工作。</t>
  </si>
  <si>
    <t>预算完成率</t>
  </si>
  <si>
    <t>支付进度率</t>
  </si>
  <si>
    <t>预算年度执行率</t>
  </si>
  <si>
    <t>在预算金额内完年度目标任务</t>
  </si>
  <si>
    <t>2</t>
  </si>
  <si>
    <t>按照序时进度支付率</t>
  </si>
  <si>
    <t>根据“十四五”水利规划和区政府开展前期工作项目的批示,为了大中小型水库和中小河流治理等41个项目开展前期工作,前往市级各相关部门以及上级相关部门来人考察，结合以前实际开展工作预测发生租车费、食宿费、会议费、接待费等相关费用200万元。</t>
  </si>
  <si>
    <t>人员补丁</t>
  </si>
  <si>
    <t>运转性</t>
  </si>
  <si>
    <t>区财政局统一规定</t>
  </si>
  <si>
    <t>保障事业单位正常运作。</t>
  </si>
  <si>
    <t>机构正常运转率</t>
  </si>
  <si>
    <t>≧</t>
  </si>
  <si>
    <t>办公费3万元</t>
  </si>
  <si>
    <t>水利违法行为调查经费</t>
  </si>
  <si>
    <t>江茂</t>
  </si>
  <si>
    <t>17783820832</t>
  </si>
  <si>
    <t>水利普法宣传活动、执法装备采购</t>
  </si>
  <si>
    <t>完成50%</t>
  </si>
  <si>
    <t>全部完成100%</t>
  </si>
  <si>
    <t>举办宣传活动次数</t>
  </si>
  <si>
    <t>1次</t>
  </si>
  <si>
    <t>设备购置数量（执法服）</t>
  </si>
  <si>
    <t>套</t>
  </si>
  <si>
    <t>4套</t>
  </si>
  <si>
    <t>案卷审查合格率</t>
  </si>
  <si>
    <t>执法结案率</t>
  </si>
  <si>
    <t>执法设备标准</t>
  </si>
  <si>
    <t>万元</t>
  </si>
  <si>
    <t>政策宣传知晓率</t>
  </si>
  <si>
    <t>80%</t>
  </si>
  <si>
    <t>决策程序合规</t>
  </si>
  <si>
    <t>管理制度健全</t>
  </si>
  <si>
    <t>资金管理合规</t>
  </si>
  <si>
    <t>投诉数量</t>
  </si>
  <si>
    <t>2021年3月22日组织“世界水日”宣传活动1次，预算支出12.14万元；法律咨询费3万元；执法巡查检查租赁车子80次/年，600元/次，预算支出4.86万元；安全质量执法装备5万元</t>
  </si>
  <si>
    <t>水土保持专项经费</t>
  </si>
  <si>
    <t>邓家昱</t>
  </si>
  <si>
    <t>18223092763</t>
  </si>
  <si>
    <t>1、根据《重庆市水土保持补偿费征收使用管理实施办法》规定，水土保持补偿费用于：(一）水土保持综合治理和生态修复；(二）水土保持预防保护、监督管理；(三）水土流失普查与水土保持规划编制，水土保持信息化建设；（四）水土保持监测建设、运行及管护；（五）水土保持宣传、教育、培训、科研、成果推广和应用；（六）与水土保持有关的其他支出。
2、根据《重庆市水利局水土保持处关于做好2021年水土保持重点工程前期工作的通知》文件要求，为2021年水土保持重点工程实施做好项目储备。</t>
  </si>
  <si>
    <t>完成工程前期项目的初步设计报告（实施方案）编制审查工作，包括概算、预算、实施方案文本及施工图设计。</t>
  </si>
  <si>
    <t>完成该项目初步设计报告（实施方案）的编制和评审工作</t>
  </si>
  <si>
    <t>完成该项目建设内容达100%。</t>
  </si>
  <si>
    <t>建成规模</t>
  </si>
  <si>
    <t>hm2</t>
  </si>
  <si>
    <t>10</t>
  </si>
  <si>
    <t>建成率</t>
  </si>
  <si>
    <t>主体工程完成率</t>
  </si>
  <si>
    <t>验收合格率</t>
  </si>
  <si>
    <t>建设事故发生率</t>
  </si>
  <si>
    <t>0%</t>
  </si>
  <si>
    <t>建设周期</t>
  </si>
  <si>
    <t>天</t>
  </si>
  <si>
    <t>按计划开工率</t>
  </si>
  <si>
    <t>果品增产量</t>
  </si>
  <si>
    <t>kg</t>
  </si>
  <si>
    <t>15000</t>
  </si>
  <si>
    <t>新增产值</t>
  </si>
  <si>
    <t>40000</t>
  </si>
  <si>
    <t>包括前期工作的初步设计报告（实施方案）的编制费用、工程监理费、工程施工费、业主管理费、工程审计审核费等，合计20万。</t>
  </si>
  <si>
    <t>政府购买服务-重庆市綦江区主城区防洪规划方案研究</t>
  </si>
  <si>
    <t>张鑫</t>
  </si>
  <si>
    <t>18182352683</t>
  </si>
  <si>
    <t>一次性</t>
  </si>
  <si>
    <t>根据2016年7月11日翁杰明常务副市长组织召开的重大水利项目前期工作会会议纪要《重大水利工程前期工作专题会议纪要》（2016—61）精神，綦江区人民政府于7月12日由马超常务副区长会同分管水务、交通的分管区长，组织区发改委、区水务局、区交委、区煤管局、区法制办、赶水镇人民政府等单位的主要负责人和技术人员进行了贯彻落实，明确要求要抓紧组织编制綦江主城区防洪规划。</t>
  </si>
  <si>
    <t>1、评估綦江区主城区现状防洪能力。2、在以往规划及有关设计成果的基础上，开展綦江区主城区防洪规划方案研究。包括：（1）、綦江城区达到20年一遇防洪标准的措施研究，通过技术经济比较提出推荐意见。（2）綦江区城区达到50年一遇防洪标准研究。研究通过上游修建藻渡水库，使綦江城区防洪标准进一步提高至50年一遇，并提出藻渡水库的防洪调度方式。（3）综合上述研究成果，提出綦江城区防洪体系（50年一遇防洪标准）规划推荐方案。</t>
  </si>
  <si>
    <t>按照市水利局要求，完成綦江区水利基础设施空间布局规划，形成规划报告、规划蓝图、数据台账及项目清单，通过市水利局审查审批，配合区规划局，形成区县水利一张图 。</t>
  </si>
  <si>
    <t>购买服务数量</t>
  </si>
  <si>
    <t>服务承接主体数量</t>
  </si>
  <si>
    <t>服务质量达标率</t>
  </si>
  <si>
    <t>购买服务完成率</t>
  </si>
  <si>
    <t>成果按时完成率</t>
  </si>
  <si>
    <t>购买服务单价</t>
  </si>
  <si>
    <t>通过竞争性磋商定为108万元</t>
  </si>
  <si>
    <t>重庆市綦江区水利项目专家评审费用</t>
  </si>
  <si>
    <t>《优化营商环境条例》第四十三条行政机关在行政审批过程中需要委托中介服务机构开展技术性服务的，应当通过竞争性方式选择中介服务机构，并自行承担服务费用，不得转嫁给市场主体承担。</t>
  </si>
  <si>
    <t>对綦江区水利或涉水项目进行初步设计、取水许可、水土保持方案、洪水影响评价、大坝安全评价报告等专家评审费用。（1）审核报告是否符合有关规程、规范要求，切实可行；（2）满足有审批权的主管部门批复要求。</t>
  </si>
  <si>
    <t>全年完成120次相关评审工作。</t>
  </si>
  <si>
    <t>参加评审人次</t>
  </si>
  <si>
    <t>人次</t>
  </si>
  <si>
    <t>750</t>
  </si>
  <si>
    <t>组织评审项目数</t>
  </si>
  <si>
    <t>150</t>
  </si>
  <si>
    <t>评审对象数量</t>
  </si>
  <si>
    <t>项、个、人、家</t>
  </si>
  <si>
    <t>评审费用标准</t>
  </si>
  <si>
    <t>4200</t>
  </si>
  <si>
    <t>每次评审邀请5名专家，其中专家组长1000元，其余每名专家800元，每次评审4200。全年120次，合计50万</t>
  </si>
  <si>
    <t>2021年水土保持补偿征收工作经费</t>
  </si>
  <si>
    <t>为了确保水土保持补偿征收，2021年水土保持补偿征收工作经费</t>
  </si>
  <si>
    <t>开展水土保持补偿征收工作</t>
  </si>
  <si>
    <t>完成水土保持补偿征收工作经费</t>
  </si>
  <si>
    <t>完成水保两费征收150万元</t>
  </si>
  <si>
    <t>完成水土保持补偿征收</t>
  </si>
  <si>
    <t>水土保持补偿征收工作按时完成</t>
  </si>
  <si>
    <t>宣传政策知晓率</t>
  </si>
  <si>
    <t>征收人员被投诉次数</t>
  </si>
  <si>
    <t>资金利用率</t>
  </si>
  <si>
    <t>水土保持设施补偿费和水土流失防治费使用管理办法，征收工作经费小于水保两费征收金额的5%，7万。</t>
  </si>
  <si>
    <t>2021年水资源费征收工作经费及水土保持宣传费</t>
  </si>
  <si>
    <t>为了确保水资源费征收，2021年水资源费征收工作</t>
  </si>
  <si>
    <t>开展水资源费征收工作</t>
  </si>
  <si>
    <t>完成水资源费征收工作经费</t>
  </si>
  <si>
    <t>完成2021年水资源费征收540万元</t>
  </si>
  <si>
    <t>完成水资源费征收</t>
  </si>
  <si>
    <t>540</t>
  </si>
  <si>
    <t>按时完成水资源费征收工作</t>
  </si>
  <si>
    <t>水资源费使用管理办法，征收工作经费小于水资源费征收金额的5%，20万，水土保持宣传费，20万。</t>
  </si>
  <si>
    <t>办公用房租赁费用</t>
  </si>
  <si>
    <t>赵久容</t>
  </si>
  <si>
    <t>48627516</t>
  </si>
  <si>
    <t>办公用房租赁合同</t>
  </si>
  <si>
    <t>租赁办公区域1600余㎡,租赁伙食团207㎡</t>
  </si>
  <si>
    <t>确保办公正常运行。</t>
  </si>
  <si>
    <t>设备利用率</t>
  </si>
  <si>
    <t>办公用房租赁合同租金80万</t>
  </si>
  <si>
    <t>参战人员补助</t>
  </si>
  <si>
    <t>2015</t>
  </si>
  <si>
    <t>2025</t>
  </si>
  <si>
    <t>《重庆市民政局关于调整企业“三类人员”生活医疗困难补助标准的通知》</t>
  </si>
  <si>
    <t>用于支付参战退役人员生活医疗补助</t>
  </si>
  <si>
    <t>按时支付参战退役人员生活补助</t>
  </si>
  <si>
    <t>服务群众人数</t>
  </si>
  <si>
    <t>人</t>
  </si>
  <si>
    <t>《重庆市民政局关于调整企业“三类人员”生活医疗困难补助标准的通知》，每月471元，合计5652元。</t>
  </si>
  <si>
    <t>独立办公单位补丁</t>
  </si>
  <si>
    <t>办公费用9.5万元，印刷费0.5万元</t>
  </si>
  <si>
    <t>非在编人员？限额内非在编人员</t>
  </si>
  <si>
    <t>行政事业性辅助5.2万*1人，驾驶员5.75万*5人(编制10%内)，合计33.95万元</t>
  </si>
  <si>
    <t>行业安全监管经费</t>
  </si>
  <si>
    <t>根据“三定”方案，履行政府职能，提供公共服务，保障自身运转。綦安委〔2020〕7号文件重庆市綦江区安全生产委员会关于印发《重庆市綦江区安全生产专项整治三年行动工作实施方案》的通知</t>
  </si>
  <si>
    <t>对全区水利工程进行督促监管，整体提升安全生产工作水平，不发生较大事故。</t>
  </si>
  <si>
    <t>执行水利法律、法规、规章和方针政策；组织实施和监督检查水利事业发展规划、政策。督促监管到位，防控较大事故，企业生产安全平稳。</t>
  </si>
  <si>
    <t>全面完成市区下达的年度目标任务。年度督促监管到位，防控较大事故。</t>
  </si>
  <si>
    <t>指标1：预算完成率</t>
  </si>
  <si>
    <t>指标2：支付进度率</t>
  </si>
  <si>
    <t>对群众财产影响是否明显减少</t>
  </si>
  <si>
    <t>对社会影响是否明显减少</t>
  </si>
  <si>
    <t>相关宣传会议、资料、检查、督查、整改、执法等费用20万元。</t>
  </si>
  <si>
    <t>粮食生产农业综合水价改革</t>
  </si>
  <si>
    <t>渝发改价格[2019]1074号,市考核区县对农业水价综合改革的资金投入.</t>
  </si>
  <si>
    <t>用于精准补贴和节水奖励</t>
  </si>
  <si>
    <t>完成进度50%</t>
  </si>
  <si>
    <t>完成进度100%</t>
  </si>
  <si>
    <t>改革成果利用率</t>
  </si>
  <si>
    <t>市对区粮食安全生产行政首长考核的指标之一，合计5万。</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</si>
</sst>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万&quot;&quot;元&quot;"/>
    <numFmt numFmtId="177" formatCode="#,##0.00_ "/>
    <numFmt numFmtId="178" formatCode="0.00_ "/>
    <numFmt numFmtId="179" formatCode=";;"/>
  </numFmts>
  <fonts count="44">
    <font>
      <sz val="11"/>
      <color indexed="8"/>
      <name val="等线"/>
      <charset val="134"/>
    </font>
    <font>
      <sz val="11"/>
      <color theme="1"/>
      <name val="等线"/>
      <charset val="134"/>
      <scheme val="minor"/>
    </font>
    <font>
      <sz val="10"/>
      <color theme="1"/>
      <name val="等线"/>
      <charset val="134"/>
      <scheme val="minor"/>
    </font>
    <font>
      <sz val="18"/>
      <name val="方正小标宋_GBK"/>
      <charset val="134"/>
    </font>
    <font>
      <sz val="11"/>
      <name val="宋体"/>
      <charset val="134"/>
    </font>
    <font>
      <sz val="10"/>
      <name val="宋体"/>
      <charset val="134"/>
    </font>
    <font>
      <sz val="10"/>
      <name val="等线"/>
      <charset val="134"/>
      <scheme val="minor"/>
    </font>
    <font>
      <sz val="10"/>
      <name val="Arial"/>
      <charset val="0"/>
    </font>
    <font>
      <b/>
      <sz val="10"/>
      <name val="宋体"/>
      <charset val="134"/>
    </font>
    <font>
      <b/>
      <sz val="22"/>
      <name val="华文细黑"/>
      <charset val="134"/>
    </font>
    <font>
      <b/>
      <sz val="18"/>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b/>
      <sz val="11"/>
      <color indexed="8"/>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1">
    <border>
      <left/>
      <right/>
      <top/>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right style="medium">
        <color auto="1"/>
      </right>
      <top/>
      <bottom style="hair">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6" fillId="4" borderId="4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43" applyNumberFormat="0" applyFont="0" applyAlignment="0" applyProtection="0">
      <alignment vertical="center"/>
    </xf>
    <xf numFmtId="0" fontId="28"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0" borderId="45" applyNumberFormat="0" applyFill="0" applyAlignment="0" applyProtection="0">
      <alignment vertical="center"/>
    </xf>
    <xf numFmtId="0" fontId="28" fillId="8" borderId="0" applyNumberFormat="0" applyBorder="0" applyAlignment="0" applyProtection="0">
      <alignment vertical="center"/>
    </xf>
    <xf numFmtId="0" fontId="31" fillId="0" borderId="46" applyNumberFormat="0" applyFill="0" applyAlignment="0" applyProtection="0">
      <alignment vertical="center"/>
    </xf>
    <xf numFmtId="0" fontId="28" fillId="9" borderId="0" applyNumberFormat="0" applyBorder="0" applyAlignment="0" applyProtection="0">
      <alignment vertical="center"/>
    </xf>
    <xf numFmtId="0" fontId="37" fillId="5" borderId="47" applyNumberFormat="0" applyAlignment="0" applyProtection="0">
      <alignment vertical="center"/>
    </xf>
    <xf numFmtId="0" fontId="38" fillId="5" borderId="42" applyNumberFormat="0" applyAlignment="0" applyProtection="0">
      <alignment vertical="center"/>
    </xf>
    <xf numFmtId="0" fontId="39" fillId="10" borderId="48" applyNumberFormat="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40" fillId="0" borderId="49" applyNumberFormat="0" applyFill="0" applyAlignment="0" applyProtection="0">
      <alignment vertical="center"/>
    </xf>
    <xf numFmtId="0" fontId="41" fillId="0" borderId="50" applyNumberFormat="0" applyFill="0" applyAlignment="0" applyProtection="0">
      <alignment vertical="center"/>
    </xf>
    <xf numFmtId="0" fontId="42" fillId="11" borderId="0" applyNumberFormat="0" applyBorder="0" applyAlignment="0" applyProtection="0">
      <alignment vertical="center"/>
    </xf>
    <xf numFmtId="0" fontId="43" fillId="9" borderId="0" applyNumberFormat="0" applyBorder="0" applyAlignment="0" applyProtection="0">
      <alignment vertical="center"/>
    </xf>
    <xf numFmtId="0" fontId="0"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8" fillId="17" borderId="0" applyNumberFormat="0" applyBorder="0" applyAlignment="0" applyProtection="0">
      <alignment vertical="center"/>
    </xf>
    <xf numFmtId="0" fontId="0" fillId="8"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9" borderId="0" applyNumberFormat="0" applyBorder="0" applyAlignment="0" applyProtection="0">
      <alignment vertical="center"/>
    </xf>
    <xf numFmtId="0" fontId="28" fillId="18" borderId="0" applyNumberFormat="0" applyBorder="0" applyAlignment="0" applyProtection="0">
      <alignment vertical="center"/>
    </xf>
    <xf numFmtId="0" fontId="7" fillId="0" borderId="0"/>
    <xf numFmtId="0" fontId="18" fillId="0" borderId="0"/>
    <xf numFmtId="0" fontId="18" fillId="0" borderId="0"/>
  </cellStyleXfs>
  <cellXfs count="253">
    <xf numFmtId="0" fontId="0" fillId="0" borderId="0" xfId="0"/>
    <xf numFmtId="0" fontId="1" fillId="0" borderId="0" xfId="0" applyFont="1" applyFill="1"/>
    <xf numFmtId="0" fontId="2" fillId="0" borderId="0" xfId="0" applyFont="1" applyFill="1"/>
    <xf numFmtId="0" fontId="2" fillId="0" borderId="0" xfId="0" applyFont="1" applyFill="1" applyAlignment="1">
      <alignment vertical="center"/>
    </xf>
    <xf numFmtId="0" fontId="3" fillId="0" borderId="0" xfId="0" applyNumberFormat="1" applyFont="1" applyFill="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43" fontId="5" fillId="0" borderId="5" xfId="8" applyFont="1" applyFill="1" applyBorder="1" applyAlignment="1" applyProtection="1">
      <alignment horizontal="right" vertical="center" wrapText="1"/>
    </xf>
    <xf numFmtId="176" fontId="5" fillId="0" borderId="5" xfId="0" applyNumberFormat="1" applyFont="1" applyFill="1" applyBorder="1" applyAlignment="1" applyProtection="1">
      <alignment horizontal="right" vertical="center" wrapText="1"/>
    </xf>
    <xf numFmtId="43" fontId="5" fillId="0" borderId="6" xfId="8" applyFont="1" applyFill="1" applyBorder="1" applyAlignment="1" applyProtection="1">
      <alignment horizontal="center" vertical="center" wrapText="1"/>
    </xf>
    <xf numFmtId="43" fontId="5" fillId="0" borderId="7" xfId="8" applyFont="1" applyFill="1" applyBorder="1" applyAlignment="1" applyProtection="1">
      <alignment horizontal="center" vertical="center" wrapText="1"/>
    </xf>
    <xf numFmtId="176" fontId="5" fillId="0" borderId="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3"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right" vertical="center" wrapText="1"/>
    </xf>
    <xf numFmtId="14" fontId="1" fillId="0" borderId="1"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xf>
    <xf numFmtId="0" fontId="5" fillId="0" borderId="2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right" vertical="center" wrapText="1"/>
    </xf>
    <xf numFmtId="43" fontId="5" fillId="0" borderId="22" xfId="8" applyFont="1" applyFill="1" applyBorder="1" applyAlignment="1" applyProtection="1">
      <alignment horizontal="right" vertical="center" wrapText="1"/>
    </xf>
    <xf numFmtId="0" fontId="5" fillId="0" borderId="22"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right" vertical="center" wrapText="1"/>
    </xf>
    <xf numFmtId="0" fontId="5" fillId="0" borderId="23"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right" vertical="center" wrapText="1"/>
    </xf>
    <xf numFmtId="0" fontId="5" fillId="0" borderId="24" xfId="0" applyNumberFormat="1" applyFont="1" applyFill="1" applyBorder="1" applyAlignment="1" applyProtection="1">
      <alignment horizontal="left" vertical="center" wrapText="1"/>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7" xfId="0" applyNumberFormat="1" applyFont="1" applyFill="1" applyBorder="1" applyAlignment="1" applyProtection="1">
      <alignment horizontal="left" vertical="center" wrapText="1"/>
    </xf>
    <xf numFmtId="0" fontId="7" fillId="0" borderId="0" xfId="49" applyAlignment="1">
      <alignment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right" vertical="center" wrapText="1"/>
    </xf>
    <xf numFmtId="0" fontId="11" fillId="0" borderId="31" xfId="49" applyNumberFormat="1" applyFont="1" applyFill="1" applyBorder="1" applyAlignment="1" applyProtection="1">
      <alignment horizontal="center" vertical="center" wrapText="1"/>
    </xf>
    <xf numFmtId="177" fontId="11" fillId="0" borderId="31" xfId="49" applyNumberFormat="1" applyFont="1" applyFill="1" applyBorder="1" applyAlignment="1" applyProtection="1">
      <alignment horizontal="center" vertical="center" wrapText="1"/>
    </xf>
    <xf numFmtId="0" fontId="11" fillId="0" borderId="31" xfId="49" applyNumberFormat="1" applyFont="1" applyFill="1" applyBorder="1" applyAlignment="1" applyProtection="1">
      <alignment horizontal="left" vertical="center" wrapText="1"/>
    </xf>
    <xf numFmtId="0" fontId="12" fillId="0" borderId="31" xfId="0" applyFont="1" applyBorder="1" applyAlignment="1">
      <alignment horizontal="center" vertical="center"/>
    </xf>
    <xf numFmtId="0" fontId="11" fillId="0" borderId="31" xfId="0"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1" xfId="0" applyNumberFormat="1" applyFont="1" applyFill="1" applyBorder="1" applyAlignment="1">
      <alignment horizontal="center" vertical="center"/>
    </xf>
    <xf numFmtId="0" fontId="5" fillId="0" borderId="32" xfId="49" applyFont="1" applyBorder="1" applyAlignment="1">
      <alignment horizontal="left"/>
    </xf>
    <xf numFmtId="0" fontId="7" fillId="0" borderId="3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0" fillId="0" borderId="0" xfId="0" applyAlignment="1">
      <alignment vertical="center"/>
    </xf>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31" xfId="0" applyFont="1" applyFill="1" applyBorder="1" applyAlignment="1">
      <alignment horizontal="center" vertical="center" wrapText="1"/>
    </xf>
    <xf numFmtId="0" fontId="17" fillId="0" borderId="31" xfId="51" applyNumberFormat="1" applyFont="1" applyFill="1" applyBorder="1" applyAlignment="1" applyProtection="1">
      <alignment horizontal="center" vertical="center" wrapText="1"/>
    </xf>
    <xf numFmtId="0" fontId="11" fillId="0" borderId="31" xfId="50" applyFont="1" applyFill="1" applyBorder="1" applyAlignment="1">
      <alignment horizontal="center" vertical="center"/>
    </xf>
    <xf numFmtId="178" fontId="0" fillId="0" borderId="31" xfId="0" applyNumberFormat="1" applyBorder="1" applyAlignment="1">
      <alignment vertical="center"/>
    </xf>
    <xf numFmtId="0" fontId="0" fillId="0" borderId="31" xfId="0" applyBorder="1" applyAlignment="1">
      <alignment vertical="center"/>
    </xf>
    <xf numFmtId="0" fontId="11" fillId="0" borderId="3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33" xfId="51" applyNumberFormat="1" applyFont="1" applyFill="1" applyBorder="1" applyAlignment="1" applyProtection="1">
      <alignment horizontal="center" vertical="center" wrapText="1"/>
    </xf>
    <xf numFmtId="49" fontId="11" fillId="0" borderId="34" xfId="51" applyNumberFormat="1" applyFont="1" applyFill="1" applyBorder="1" applyAlignment="1" applyProtection="1">
      <alignment vertical="center"/>
    </xf>
    <xf numFmtId="0" fontId="17" fillId="0" borderId="31" xfId="51" applyFont="1" applyFill="1" applyBorder="1" applyAlignment="1">
      <alignment horizontal="center" vertical="center" wrapText="1"/>
    </xf>
    <xf numFmtId="4" fontId="11" fillId="0" borderId="35" xfId="51" applyNumberFormat="1" applyFont="1" applyFill="1" applyBorder="1" applyAlignment="1" applyProtection="1">
      <alignment horizontal="right" vertical="center" wrapText="1"/>
    </xf>
    <xf numFmtId="4" fontId="11" fillId="0" borderId="31" xfId="51" applyNumberFormat="1" applyFont="1" applyFill="1" applyBorder="1" applyAlignment="1" applyProtection="1">
      <alignment horizontal="right" vertical="center" wrapText="1"/>
    </xf>
    <xf numFmtId="4" fontId="11" fillId="0" borderId="36" xfId="51" applyNumberFormat="1" applyFont="1" applyFill="1" applyBorder="1" applyAlignment="1" applyProtection="1">
      <alignment horizontal="right" vertical="center" wrapText="1"/>
    </xf>
    <xf numFmtId="49" fontId="17" fillId="0" borderId="34" xfId="51" applyNumberFormat="1" applyFont="1" applyFill="1" applyBorder="1" applyAlignment="1" applyProtection="1">
      <alignment vertical="center"/>
    </xf>
    <xf numFmtId="0" fontId="8" fillId="0" borderId="31" xfId="51" applyFont="1" applyFill="1" applyBorder="1" applyAlignment="1">
      <alignment horizontal="left" vertical="center" wrapText="1"/>
    </xf>
    <xf numFmtId="0" fontId="8" fillId="0" borderId="31" xfId="0" applyFont="1" applyFill="1" applyBorder="1" applyAlignment="1">
      <alignment horizontal="left" vertical="center" shrinkToFit="1"/>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31" xfId="51" applyNumberFormat="1" applyFont="1" applyFill="1" applyBorder="1" applyAlignment="1" applyProtection="1">
      <alignment horizontal="center" vertical="center"/>
    </xf>
    <xf numFmtId="0" fontId="17" fillId="0" borderId="37" xfId="51" applyNumberFormat="1" applyFont="1" applyFill="1" applyBorder="1" applyAlignment="1" applyProtection="1">
      <alignment horizontal="center" vertical="center" wrapText="1"/>
    </xf>
    <xf numFmtId="0" fontId="17" fillId="0" borderId="34" xfId="51" applyNumberFormat="1" applyFont="1" applyFill="1" applyBorder="1" applyAlignment="1" applyProtection="1">
      <alignment horizontal="center" vertical="center" wrapText="1"/>
    </xf>
    <xf numFmtId="0" fontId="17" fillId="0" borderId="38" xfId="51" applyFont="1" applyBorder="1" applyAlignment="1">
      <alignment horizontal="center" vertical="center" wrapText="1"/>
    </xf>
    <xf numFmtId="0" fontId="17" fillId="0" borderId="38" xfId="51" applyFont="1" applyFill="1" applyBorder="1" applyAlignment="1">
      <alignment horizontal="center" vertical="center" wrapText="1"/>
    </xf>
    <xf numFmtId="4" fontId="11" fillId="0" borderId="37" xfId="51" applyNumberFormat="1" applyFont="1" applyFill="1" applyBorder="1" applyAlignment="1" applyProtection="1">
      <alignment horizontal="right" vertical="center" wrapText="1"/>
    </xf>
    <xf numFmtId="4" fontId="11" fillId="0" borderId="39" xfId="51" applyNumberFormat="1" applyFont="1" applyFill="1" applyBorder="1" applyAlignment="1" applyProtection="1">
      <alignment horizontal="right" vertical="center" wrapText="1"/>
    </xf>
    <xf numFmtId="4" fontId="11" fillId="0" borderId="34"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35" xfId="51" applyNumberFormat="1" applyFont="1" applyFill="1" applyBorder="1" applyAlignment="1" applyProtection="1">
      <alignment horizontal="right"/>
    </xf>
    <xf numFmtId="0" fontId="17" fillId="0" borderId="36" xfId="51" applyNumberFormat="1" applyFont="1" applyFill="1" applyBorder="1" applyAlignment="1" applyProtection="1">
      <alignment horizontal="center" vertical="center" wrapText="1"/>
    </xf>
    <xf numFmtId="0" fontId="5" fillId="0" borderId="0" xfId="51" applyFont="1" applyFill="1" applyAlignment="1">
      <alignment horizontal="right" vertical="center"/>
    </xf>
    <xf numFmtId="0" fontId="5"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36" xfId="51" applyNumberFormat="1" applyFont="1" applyFill="1" applyBorder="1" applyAlignment="1" applyProtection="1">
      <alignment horizontal="center" vertical="center"/>
    </xf>
    <xf numFmtId="0" fontId="17" fillId="0" borderId="36" xfId="51" applyNumberFormat="1" applyFont="1" applyFill="1" applyBorder="1" applyAlignment="1" applyProtection="1">
      <alignment horizontal="centerContinuous" vertical="center" wrapText="1"/>
    </xf>
    <xf numFmtId="0" fontId="11" fillId="0" borderId="40" xfId="51" applyFont="1" applyFill="1" applyBorder="1" applyAlignment="1">
      <alignment vertical="center"/>
    </xf>
    <xf numFmtId="4" fontId="11" fillId="0" borderId="38" xfId="51" applyNumberFormat="1" applyFont="1" applyFill="1" applyBorder="1" applyAlignment="1" applyProtection="1">
      <alignment horizontal="right" vertical="center" wrapText="1"/>
    </xf>
    <xf numFmtId="0" fontId="11" fillId="0" borderId="41" xfId="51" applyFont="1" applyBorder="1" applyAlignment="1">
      <alignment vertical="center" wrapText="1"/>
    </xf>
    <xf numFmtId="4" fontId="11" fillId="0" borderId="41" xfId="51" applyNumberFormat="1" applyFont="1" applyBorder="1" applyAlignment="1">
      <alignment vertical="center" wrapText="1"/>
    </xf>
    <xf numFmtId="0" fontId="11" fillId="0" borderId="34" xfId="51" applyFont="1" applyBorder="1" applyAlignment="1">
      <alignment vertical="center"/>
    </xf>
    <xf numFmtId="0" fontId="11" fillId="0" borderId="37" xfId="51" applyFont="1" applyBorder="1" applyAlignment="1">
      <alignment vertical="center" wrapText="1"/>
    </xf>
    <xf numFmtId="4" fontId="11" fillId="0" borderId="37" xfId="51" applyNumberFormat="1" applyFont="1" applyBorder="1" applyAlignment="1">
      <alignment vertical="center" wrapText="1"/>
    </xf>
    <xf numFmtId="0" fontId="11" fillId="0" borderId="34" xfId="51" applyFont="1" applyBorder="1" applyAlignment="1">
      <alignment horizontal="left" vertical="center"/>
    </xf>
    <xf numFmtId="0" fontId="11" fillId="0" borderId="34" xfId="51" applyFont="1" applyFill="1" applyBorder="1" applyAlignment="1">
      <alignment vertical="center"/>
    </xf>
    <xf numFmtId="4" fontId="11" fillId="0" borderId="33" xfId="51" applyNumberFormat="1" applyFont="1" applyFill="1" applyBorder="1" applyAlignment="1" applyProtection="1">
      <alignment horizontal="right" vertical="center" wrapText="1"/>
    </xf>
    <xf numFmtId="0" fontId="11" fillId="0" borderId="37" xfId="51" applyFont="1" applyFill="1" applyBorder="1" applyAlignment="1">
      <alignment vertical="center" wrapText="1"/>
    </xf>
    <xf numFmtId="0" fontId="11" fillId="0" borderId="31" xfId="51" applyNumberFormat="1" applyFont="1" applyFill="1" applyBorder="1" applyAlignment="1" applyProtection="1">
      <alignment horizontal="center" vertical="center"/>
    </xf>
    <xf numFmtId="4" fontId="11" fillId="0" borderId="33" xfId="51" applyNumberFormat="1" applyFont="1" applyFill="1" applyBorder="1" applyAlignment="1">
      <alignment horizontal="right" vertical="center" wrapText="1"/>
    </xf>
    <xf numFmtId="0" fontId="11" fillId="0" borderId="31" xfId="51" applyNumberFormat="1" applyFont="1" applyFill="1" applyBorder="1" applyAlignment="1" applyProtection="1">
      <alignment horizontal="center" vertical="center" wrapText="1"/>
    </xf>
    <xf numFmtId="4" fontId="11" fillId="0" borderId="31" xfId="51" applyNumberFormat="1" applyFont="1" applyBorder="1" applyAlignment="1">
      <alignment vertical="center" wrapText="1"/>
    </xf>
    <xf numFmtId="0" fontId="11" fillId="0" borderId="31" xfId="51" applyFont="1" applyFill="1" applyBorder="1" applyAlignment="1">
      <alignment horizontal="center" vertical="center"/>
    </xf>
    <xf numFmtId="4" fontId="11" fillId="0" borderId="36" xfId="51" applyNumberFormat="1" applyFont="1" applyFill="1" applyBorder="1" applyAlignment="1">
      <alignment horizontal="right" vertical="center" wrapText="1"/>
    </xf>
    <xf numFmtId="0" fontId="11" fillId="0" borderId="31" xfId="51" applyFont="1" applyFill="1" applyBorder="1" applyAlignment="1">
      <alignment vertical="center" wrapText="1"/>
    </xf>
    <xf numFmtId="0" fontId="5"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34" xfId="51" applyNumberFormat="1" applyFont="1" applyFill="1" applyBorder="1" applyAlignment="1" applyProtection="1">
      <alignment horizontal="center" vertical="center"/>
    </xf>
    <xf numFmtId="0" fontId="17" fillId="0" borderId="33"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xf>
    <xf numFmtId="49" fontId="11" fillId="0" borderId="34" xfId="51" applyNumberFormat="1" applyFont="1" applyFill="1" applyBorder="1" applyAlignment="1" applyProtection="1">
      <alignment horizontal="left" vertical="center"/>
    </xf>
    <xf numFmtId="179" fontId="11" fillId="0" borderId="31" xfId="51" applyNumberFormat="1" applyFont="1" applyFill="1" applyBorder="1" applyAlignment="1" applyProtection="1">
      <alignment horizontal="left" vertical="center"/>
    </xf>
    <xf numFmtId="0" fontId="4" fillId="0" borderId="0" xfId="51" applyFont="1" applyFill="1"/>
    <xf numFmtId="0" fontId="8" fillId="0" borderId="0" xfId="51" applyFont="1" applyAlignment="1">
      <alignment vertical="center"/>
    </xf>
    <xf numFmtId="0" fontId="22" fillId="0" borderId="0" xfId="51" applyFont="1" applyFill="1" applyAlignment="1">
      <alignment horizontal="centerContinuous"/>
    </xf>
    <xf numFmtId="0" fontId="5" fillId="0" borderId="0" xfId="51" applyFont="1"/>
    <xf numFmtId="0" fontId="17" fillId="0" borderId="40" xfId="51" applyNumberFormat="1" applyFont="1" applyFill="1" applyBorder="1" applyAlignment="1" applyProtection="1">
      <alignment horizontal="center" vertical="center" wrapText="1"/>
    </xf>
    <xf numFmtId="0" fontId="17" fillId="0" borderId="41"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wrapText="1"/>
    </xf>
    <xf numFmtId="4" fontId="11" fillId="0" borderId="31" xfId="51" applyNumberFormat="1" applyFont="1" applyFill="1" applyBorder="1" applyAlignment="1" applyProtection="1"/>
    <xf numFmtId="4" fontId="11" fillId="0" borderId="34"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31" xfId="51" applyNumberFormat="1" applyFont="1" applyFill="1" applyBorder="1" applyAlignment="1" applyProtection="1"/>
    <xf numFmtId="179" fontId="11" fillId="0" borderId="31" xfId="51" applyNumberFormat="1" applyFont="1" applyFill="1" applyBorder="1" applyAlignment="1" applyProtection="1">
      <alignment horizontal="center" vertical="center"/>
    </xf>
    <xf numFmtId="49" fontId="11" fillId="0" borderId="31" xfId="51" applyNumberFormat="1" applyFont="1" applyFill="1" applyBorder="1" applyAlignment="1" applyProtection="1">
      <alignment vertical="center"/>
    </xf>
    <xf numFmtId="179" fontId="11" fillId="0" borderId="31" xfId="51" applyNumberFormat="1" applyFont="1" applyFill="1" applyBorder="1" applyAlignment="1" applyProtection="1">
      <alignment vertical="center"/>
    </xf>
    <xf numFmtId="4" fontId="11" fillId="0" borderId="31" xfId="51" applyNumberFormat="1" applyFont="1" applyFill="1" applyBorder="1" applyAlignment="1">
      <alignment horizontal="right" vertical="center" wrapText="1"/>
    </xf>
    <xf numFmtId="0" fontId="11" fillId="0" borderId="31" xfId="51" applyFont="1" applyFill="1" applyBorder="1" applyAlignment="1">
      <alignment vertical="center"/>
    </xf>
    <xf numFmtId="0" fontId="11" fillId="0" borderId="31" xfId="51" applyFont="1" applyBorder="1" applyAlignment="1">
      <alignment vertical="center"/>
    </xf>
    <xf numFmtId="49" fontId="18" fillId="0" borderId="0" xfId="51" applyNumberFormat="1"/>
    <xf numFmtId="49" fontId="8" fillId="0" borderId="0" xfId="51" applyNumberFormat="1" applyFont="1" applyFill="1" applyAlignment="1" applyProtection="1">
      <alignment horizontal="left" vertical="center"/>
    </xf>
    <xf numFmtId="49" fontId="22" fillId="0" borderId="0" xfId="51" applyNumberFormat="1" applyFont="1" applyFill="1" applyAlignment="1">
      <alignment horizontal="centerContinuous"/>
    </xf>
    <xf numFmtId="49" fontId="11" fillId="0" borderId="0" xfId="51" applyNumberFormat="1" applyFont="1" applyFill="1"/>
    <xf numFmtId="0" fontId="11" fillId="0" borderId="0" xfId="51" applyNumberFormat="1" applyFont="1" applyFill="1" applyAlignment="1" applyProtection="1">
      <alignment horizontal="right"/>
    </xf>
    <xf numFmtId="49" fontId="17" fillId="0" borderId="31" xfId="51" applyNumberFormat="1" applyFont="1" applyFill="1" applyBorder="1" applyAlignment="1" applyProtection="1">
      <alignment horizontal="center" vertical="center"/>
    </xf>
    <xf numFmtId="49" fontId="17" fillId="0" borderId="36" xfId="51" applyNumberFormat="1" applyFont="1" applyFill="1" applyBorder="1" applyAlignment="1" applyProtection="1">
      <alignment horizontal="center" vertical="center"/>
    </xf>
    <xf numFmtId="177" fontId="17" fillId="0" borderId="36" xfId="51" applyNumberFormat="1" applyFont="1" applyFill="1" applyBorder="1" applyAlignment="1" applyProtection="1">
      <alignment horizontal="right" vertical="center"/>
    </xf>
    <xf numFmtId="49" fontId="8" fillId="0" borderId="31" xfId="51" applyNumberFormat="1" applyFont="1" applyFill="1" applyBorder="1" applyAlignment="1">
      <alignment horizontal="left" vertical="center" wrapText="1"/>
    </xf>
    <xf numFmtId="49" fontId="5" fillId="0" borderId="31" xfId="51" applyNumberFormat="1" applyFont="1" applyFill="1" applyBorder="1" applyAlignment="1">
      <alignment horizontal="left" vertical="center" wrapText="1"/>
    </xf>
    <xf numFmtId="0" fontId="5" fillId="0" borderId="31" xfId="51" applyFont="1" applyFill="1" applyBorder="1" applyAlignment="1">
      <alignment horizontal="left" vertical="center" wrapText="1"/>
    </xf>
    <xf numFmtId="0" fontId="5" fillId="0" borderId="31" xfId="0" applyFont="1" applyFill="1" applyBorder="1" applyAlignment="1">
      <alignment horizontal="left" vertical="center" shrinkToFit="1"/>
    </xf>
    <xf numFmtId="49" fontId="4" fillId="0" borderId="0" xfId="51" applyNumberFormat="1" applyFont="1" applyFill="1"/>
    <xf numFmtId="49" fontId="18" fillId="0" borderId="0" xfId="51" applyNumberFormat="1" applyFill="1"/>
    <xf numFmtId="0" fontId="5" fillId="0" borderId="0" xfId="50" applyFont="1"/>
    <xf numFmtId="0" fontId="18" fillId="0" borderId="0" xfId="50" applyAlignment="1">
      <alignment wrapText="1"/>
    </xf>
    <xf numFmtId="0" fontId="18" fillId="0" borderId="0" xfId="50"/>
    <xf numFmtId="0" fontId="5" fillId="0" borderId="0" xfId="50" applyFont="1" applyAlignment="1">
      <alignment wrapText="1"/>
    </xf>
    <xf numFmtId="0" fontId="9" fillId="0" borderId="0" xfId="50" applyNumberFormat="1" applyFont="1" applyFill="1" applyAlignment="1" applyProtection="1">
      <alignment horizontal="centerContinuous"/>
    </xf>
    <xf numFmtId="0" fontId="5" fillId="0" borderId="0" xfId="50" applyFont="1" applyAlignment="1">
      <alignment horizontal="centerContinuous"/>
    </xf>
    <xf numFmtId="0" fontId="5"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31" xfId="50" applyNumberFormat="1" applyFont="1" applyFill="1" applyBorder="1" applyAlignment="1" applyProtection="1">
      <alignment horizontal="center" vertical="center" wrapText="1"/>
    </xf>
    <xf numFmtId="0" fontId="17" fillId="0" borderId="36" xfId="50" applyNumberFormat="1" applyFont="1" applyFill="1" applyBorder="1" applyAlignment="1" applyProtection="1">
      <alignment horizontal="center" vertical="center" wrapText="1"/>
    </xf>
    <xf numFmtId="0" fontId="11" fillId="0" borderId="36" xfId="50" applyFont="1" applyBorder="1" applyAlignment="1">
      <alignment horizontal="center" vertical="center"/>
    </xf>
    <xf numFmtId="4" fontId="11" fillId="0" borderId="38" xfId="50" applyNumberFormat="1" applyFont="1" applyFill="1" applyBorder="1" applyAlignment="1">
      <alignment horizontal="right" vertical="center" wrapText="1"/>
    </xf>
    <xf numFmtId="4" fontId="11" fillId="0" borderId="36" xfId="50" applyNumberFormat="1" applyFont="1" applyBorder="1" applyAlignment="1">
      <alignment horizontal="left" vertical="center"/>
    </xf>
    <xf numFmtId="4" fontId="11" fillId="0" borderId="36" xfId="50" applyNumberFormat="1" applyFont="1" applyBorder="1" applyAlignment="1">
      <alignment horizontal="right" vertical="center"/>
    </xf>
    <xf numFmtId="0" fontId="11" fillId="0" borderId="34" xfId="50" applyFont="1" applyFill="1" applyBorder="1" applyAlignment="1">
      <alignment horizontal="left" vertical="center"/>
    </xf>
    <xf numFmtId="4" fontId="11" fillId="0" borderId="33" xfId="50" applyNumberFormat="1" applyFont="1" applyFill="1" applyBorder="1" applyAlignment="1" applyProtection="1">
      <alignment horizontal="right" vertical="center" wrapText="1"/>
    </xf>
    <xf numFmtId="4" fontId="11" fillId="0" borderId="37" xfId="50" applyNumberFormat="1" applyFont="1" applyFill="1" applyBorder="1" applyAlignment="1">
      <alignment horizontal="left" vertical="center" wrapText="1"/>
    </xf>
    <xf numFmtId="4" fontId="11" fillId="0" borderId="31" xfId="50" applyNumberFormat="1" applyFont="1" applyBorder="1" applyAlignment="1">
      <alignment horizontal="right" vertical="center" wrapText="1"/>
    </xf>
    <xf numFmtId="4" fontId="11" fillId="0" borderId="31" xfId="50" applyNumberFormat="1" applyFont="1" applyFill="1" applyBorder="1" applyAlignment="1" applyProtection="1">
      <alignment horizontal="right" vertical="center" wrapText="1"/>
    </xf>
    <xf numFmtId="4" fontId="11" fillId="0" borderId="37" xfId="50" applyNumberFormat="1" applyFont="1" applyBorder="1" applyAlignment="1">
      <alignment horizontal="left" vertical="center" wrapText="1"/>
    </xf>
    <xf numFmtId="0" fontId="11" fillId="0" borderId="34" xfId="50" applyFont="1" applyBorder="1" applyAlignment="1">
      <alignment horizontal="left" vertical="center"/>
    </xf>
    <xf numFmtId="4" fontId="11" fillId="0" borderId="36" xfId="50" applyNumberFormat="1" applyFont="1" applyFill="1" applyBorder="1" applyAlignment="1" applyProtection="1">
      <alignment horizontal="right" vertical="center" wrapText="1"/>
    </xf>
    <xf numFmtId="0" fontId="11" fillId="0" borderId="31" xfId="50" applyFont="1" applyBorder="1" applyAlignment="1">
      <alignment horizontal="center" vertical="center"/>
    </xf>
    <xf numFmtId="4" fontId="11" fillId="0" borderId="31" xfId="50" applyNumberFormat="1" applyFont="1" applyFill="1" applyBorder="1" applyAlignment="1">
      <alignment horizontal="left" vertical="center" wrapText="1"/>
    </xf>
    <xf numFmtId="4" fontId="11" fillId="0" borderId="31" xfId="50" applyNumberFormat="1" applyFont="1" applyBorder="1" applyAlignment="1">
      <alignment horizontal="center" vertical="center"/>
    </xf>
    <xf numFmtId="4" fontId="11" fillId="0" borderId="31" xfId="50" applyNumberFormat="1" applyFont="1" applyFill="1" applyBorder="1" applyAlignment="1">
      <alignment horizontal="right" vertical="center" wrapText="1"/>
    </xf>
    <xf numFmtId="4" fontId="11" fillId="0" borderId="31" xfId="50" applyNumberFormat="1" applyFont="1" applyFill="1" applyBorder="1" applyAlignment="1" applyProtection="1">
      <alignment horizontal="right" vertical="center"/>
    </xf>
    <xf numFmtId="4" fontId="11" fillId="0" borderId="31" xfId="50" applyNumberFormat="1" applyFont="1" applyBorder="1" applyAlignment="1">
      <alignment horizontal="right" vertical="center"/>
    </xf>
    <xf numFmtId="4" fontId="11" fillId="0" borderId="31" xfId="50" applyNumberFormat="1" applyFont="1" applyFill="1" applyBorder="1" applyAlignment="1">
      <alignment horizontal="right" vertical="center"/>
    </xf>
    <xf numFmtId="4" fontId="11" fillId="0" borderId="31" xfId="50" applyNumberFormat="1" applyFont="1" applyFill="1" applyBorder="1" applyAlignment="1">
      <alignment horizontal="center" vertical="center"/>
    </xf>
    <xf numFmtId="0" fontId="18" fillId="0" borderId="32" xfId="50" applyBorder="1" applyAlignment="1">
      <alignment wrapText="1"/>
    </xf>
    <xf numFmtId="0" fontId="5"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31" xfId="0" applyFont="1" applyBorder="1" applyAlignment="1">
      <alignment horizontal="center" vertical="center"/>
    </xf>
    <xf numFmtId="0" fontId="25" fillId="0" borderId="31" xfId="0" applyFont="1" applyBorder="1" applyAlignment="1">
      <alignment horizontal="center"/>
    </xf>
    <xf numFmtId="0" fontId="25" fillId="0" borderId="31" xfId="0" applyFont="1" applyBorder="1"/>
    <xf numFmtId="0" fontId="25" fillId="2" borderId="31" xfId="0" applyFont="1" applyFill="1" applyBorder="1" applyAlignment="1">
      <alignment horizontal="center"/>
    </xf>
    <xf numFmtId="0" fontId="25" fillId="2" borderId="31" xfId="0" applyFont="1" applyFill="1" applyBorder="1"/>
    <xf numFmtId="49" fontId="5" fillId="0" borderId="31" xfId="51" applyNumberFormat="1" applyFont="1" applyFill="1" applyBorder="1" applyAlignment="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zoomScaleSheetLayoutView="60" topLeftCell="B1" workbookViewId="0">
      <selection activeCell="C23" sqref="C23"/>
    </sheetView>
  </sheetViews>
  <sheetFormatPr defaultColWidth="9" defaultRowHeight="13.5"/>
  <cols>
    <col min="1" max="1" width="15" style="246" hidden="1" customWidth="1"/>
    <col min="2" max="2" width="15.375" style="246" customWidth="1"/>
    <col min="3" max="3" width="59.75" customWidth="1"/>
    <col min="4" max="4" width="13" style="246" customWidth="1"/>
    <col min="5" max="5" width="101.5" customWidth="1"/>
    <col min="6" max="6" width="29.25" customWidth="1"/>
    <col min="7" max="7" width="30.75" style="246" customWidth="1"/>
    <col min="8" max="8" width="28.5" style="246" customWidth="1"/>
    <col min="9" max="9" width="72.875" customWidth="1"/>
  </cols>
  <sheetData>
    <row r="2" ht="24.75" customHeight="1" spans="1:9">
      <c r="A2" s="247" t="s">
        <v>0</v>
      </c>
      <c r="B2" s="247"/>
      <c r="C2" s="247"/>
      <c r="D2" s="247"/>
      <c r="E2" s="247"/>
      <c r="F2" s="247"/>
      <c r="G2" s="247"/>
      <c r="H2" s="247"/>
      <c r="I2" s="247"/>
    </row>
    <row r="4" ht="22.5" spans="1:9">
      <c r="A4" s="248" t="s">
        <v>1</v>
      </c>
      <c r="B4" s="248" t="s">
        <v>2</v>
      </c>
      <c r="C4" s="248" t="s">
        <v>3</v>
      </c>
      <c r="D4" s="248" t="s">
        <v>4</v>
      </c>
      <c r="E4" s="248" t="s">
        <v>5</v>
      </c>
      <c r="F4" s="248" t="s">
        <v>6</v>
      </c>
      <c r="G4" s="248" t="s">
        <v>7</v>
      </c>
      <c r="H4" s="248" t="s">
        <v>8</v>
      </c>
      <c r="I4" s="248" t="s">
        <v>9</v>
      </c>
    </row>
    <row r="5" ht="22.5" spans="1:9">
      <c r="A5" s="249">
        <v>100001</v>
      </c>
      <c r="B5" s="249">
        <v>1</v>
      </c>
      <c r="C5" s="250" t="s">
        <v>10</v>
      </c>
      <c r="D5" s="249"/>
      <c r="E5" s="250" t="s">
        <v>10</v>
      </c>
      <c r="F5" s="250" t="s">
        <v>11</v>
      </c>
      <c r="G5" s="249" t="s">
        <v>12</v>
      </c>
      <c r="H5" s="249"/>
      <c r="I5" s="250"/>
    </row>
    <row r="6" ht="22.5" spans="1:9">
      <c r="A6" s="249">
        <v>102001</v>
      </c>
      <c r="B6" s="249">
        <v>2</v>
      </c>
      <c r="C6" s="250" t="s">
        <v>13</v>
      </c>
      <c r="D6" s="249"/>
      <c r="E6" s="250" t="s">
        <v>13</v>
      </c>
      <c r="F6" s="250" t="s">
        <v>11</v>
      </c>
      <c r="G6" s="249" t="s">
        <v>12</v>
      </c>
      <c r="H6" s="249"/>
      <c r="I6" s="250"/>
    </row>
    <row r="7" ht="22.5" spans="1:9">
      <c r="A7" s="249">
        <v>101001</v>
      </c>
      <c r="B7" s="249">
        <v>3</v>
      </c>
      <c r="C7" s="250" t="s">
        <v>14</v>
      </c>
      <c r="D7" s="249"/>
      <c r="E7" s="250" t="s">
        <v>14</v>
      </c>
      <c r="F7" s="250" t="s">
        <v>11</v>
      </c>
      <c r="G7" s="249" t="s">
        <v>12</v>
      </c>
      <c r="H7" s="249"/>
      <c r="I7" s="250"/>
    </row>
    <row r="8" ht="22.5" spans="1:9">
      <c r="A8" s="249">
        <v>146001</v>
      </c>
      <c r="B8" s="249">
        <v>4</v>
      </c>
      <c r="C8" s="250" t="s">
        <v>15</v>
      </c>
      <c r="D8" s="249" t="s">
        <v>16</v>
      </c>
      <c r="E8" s="250" t="s">
        <v>17</v>
      </c>
      <c r="F8" s="250" t="s">
        <v>11</v>
      </c>
      <c r="G8" s="249" t="s">
        <v>12</v>
      </c>
      <c r="H8" s="249"/>
      <c r="I8" s="250"/>
    </row>
    <row r="9" ht="22.5" spans="1:9">
      <c r="A9" s="249">
        <v>147001</v>
      </c>
      <c r="B9" s="249">
        <v>5</v>
      </c>
      <c r="C9" s="250" t="s">
        <v>18</v>
      </c>
      <c r="D9" s="249"/>
      <c r="E9" s="250" t="s">
        <v>18</v>
      </c>
      <c r="F9" s="250" t="s">
        <v>11</v>
      </c>
      <c r="G9" s="249" t="s">
        <v>12</v>
      </c>
      <c r="H9" s="249"/>
      <c r="I9" s="250"/>
    </row>
    <row r="10" ht="22.5" spans="1:9">
      <c r="A10" s="249">
        <v>148001</v>
      </c>
      <c r="B10" s="249">
        <v>6</v>
      </c>
      <c r="C10" s="250" t="s">
        <v>19</v>
      </c>
      <c r="D10" s="249"/>
      <c r="E10" s="250" t="s">
        <v>19</v>
      </c>
      <c r="F10" s="250" t="s">
        <v>20</v>
      </c>
      <c r="G10" s="249" t="s">
        <v>12</v>
      </c>
      <c r="H10" s="249"/>
      <c r="I10" s="250"/>
    </row>
    <row r="11" ht="22.5" spans="1:9">
      <c r="A11" s="249">
        <v>149001</v>
      </c>
      <c r="B11" s="249">
        <v>7</v>
      </c>
      <c r="C11" s="250" t="s">
        <v>21</v>
      </c>
      <c r="D11" s="249"/>
      <c r="E11" s="250" t="s">
        <v>21</v>
      </c>
      <c r="F11" s="250" t="s">
        <v>11</v>
      </c>
      <c r="G11" s="249" t="s">
        <v>12</v>
      </c>
      <c r="H11" s="249"/>
      <c r="I11" s="250"/>
    </row>
    <row r="12" ht="22.5" spans="1:9">
      <c r="A12" s="249">
        <v>150001</v>
      </c>
      <c r="B12" s="249">
        <v>8</v>
      </c>
      <c r="C12" s="250" t="s">
        <v>22</v>
      </c>
      <c r="D12" s="249"/>
      <c r="E12" s="250" t="s">
        <v>22</v>
      </c>
      <c r="F12" s="250" t="s">
        <v>11</v>
      </c>
      <c r="G12" s="249" t="s">
        <v>12</v>
      </c>
      <c r="H12" s="249"/>
      <c r="I12" s="250"/>
    </row>
    <row r="13" ht="22.5" spans="1:9">
      <c r="A13" s="249">
        <v>154001</v>
      </c>
      <c r="B13" s="249">
        <v>9</v>
      </c>
      <c r="C13" s="250" t="s">
        <v>23</v>
      </c>
      <c r="D13" s="249"/>
      <c r="E13" s="250" t="s">
        <v>23</v>
      </c>
      <c r="F13" s="250" t="s">
        <v>11</v>
      </c>
      <c r="G13" s="249" t="s">
        <v>12</v>
      </c>
      <c r="H13" s="249"/>
      <c r="I13" s="250"/>
    </row>
    <row r="14" ht="22.5" spans="1:9">
      <c r="A14" s="249">
        <v>153001</v>
      </c>
      <c r="B14" s="249">
        <v>10</v>
      </c>
      <c r="C14" s="250" t="s">
        <v>24</v>
      </c>
      <c r="D14" s="249"/>
      <c r="E14" s="250" t="s">
        <v>24</v>
      </c>
      <c r="F14" s="250" t="s">
        <v>11</v>
      </c>
      <c r="G14" s="249" t="s">
        <v>12</v>
      </c>
      <c r="H14" s="249"/>
      <c r="I14" s="250"/>
    </row>
    <row r="15" ht="22.5" spans="1:9">
      <c r="A15" s="249">
        <v>151001</v>
      </c>
      <c r="B15" s="249">
        <v>11</v>
      </c>
      <c r="C15" s="250" t="s">
        <v>25</v>
      </c>
      <c r="D15" s="249"/>
      <c r="E15" s="250" t="s">
        <v>25</v>
      </c>
      <c r="F15" s="250" t="s">
        <v>11</v>
      </c>
      <c r="G15" s="249" t="s">
        <v>12</v>
      </c>
      <c r="H15" s="249"/>
      <c r="I15" s="250"/>
    </row>
    <row r="16" ht="22.5" spans="1:9">
      <c r="A16" s="249">
        <v>155001</v>
      </c>
      <c r="B16" s="249">
        <v>12</v>
      </c>
      <c r="C16" s="250" t="s">
        <v>26</v>
      </c>
      <c r="D16" s="249" t="s">
        <v>16</v>
      </c>
      <c r="E16" s="250" t="s">
        <v>27</v>
      </c>
      <c r="F16" s="250" t="s">
        <v>11</v>
      </c>
      <c r="G16" s="249" t="s">
        <v>12</v>
      </c>
      <c r="H16" s="249"/>
      <c r="I16" s="250"/>
    </row>
    <row r="17" ht="22.5" spans="1:9">
      <c r="A17" s="249">
        <v>335001</v>
      </c>
      <c r="B17" s="249">
        <v>13</v>
      </c>
      <c r="C17" s="250" t="s">
        <v>28</v>
      </c>
      <c r="D17" s="249"/>
      <c r="E17" s="250" t="s">
        <v>28</v>
      </c>
      <c r="F17" s="250" t="s">
        <v>29</v>
      </c>
      <c r="G17" s="249" t="s">
        <v>12</v>
      </c>
      <c r="H17" s="249"/>
      <c r="I17" s="250"/>
    </row>
    <row r="18" ht="22.5" spans="1:9">
      <c r="A18" s="249">
        <v>400001</v>
      </c>
      <c r="B18" s="249">
        <v>14</v>
      </c>
      <c r="C18" s="250" t="s">
        <v>30</v>
      </c>
      <c r="D18" s="249"/>
      <c r="E18" s="250" t="s">
        <v>30</v>
      </c>
      <c r="F18" s="250" t="s">
        <v>31</v>
      </c>
      <c r="G18" s="249" t="s">
        <v>12</v>
      </c>
      <c r="H18" s="249"/>
      <c r="I18" s="250"/>
    </row>
    <row r="19" ht="22.5" spans="1:9">
      <c r="A19" s="249">
        <v>105001</v>
      </c>
      <c r="B19" s="249">
        <v>15</v>
      </c>
      <c r="C19" s="250" t="s">
        <v>32</v>
      </c>
      <c r="D19" s="249"/>
      <c r="E19" s="250" t="s">
        <v>32</v>
      </c>
      <c r="F19" s="250" t="s">
        <v>11</v>
      </c>
      <c r="G19" s="249" t="s">
        <v>12</v>
      </c>
      <c r="H19" s="249"/>
      <c r="I19" s="250"/>
    </row>
    <row r="20" ht="22.5" spans="1:9">
      <c r="A20" s="249">
        <v>103001</v>
      </c>
      <c r="B20" s="249">
        <v>16</v>
      </c>
      <c r="C20" s="250" t="s">
        <v>33</v>
      </c>
      <c r="D20" s="249"/>
      <c r="E20" s="250" t="s">
        <v>33</v>
      </c>
      <c r="F20" s="250" t="s">
        <v>34</v>
      </c>
      <c r="G20" s="249" t="s">
        <v>12</v>
      </c>
      <c r="H20" s="249"/>
      <c r="I20" s="250"/>
    </row>
    <row r="21" ht="22.5" spans="1:9">
      <c r="A21" s="249">
        <v>250001</v>
      </c>
      <c r="B21" s="249">
        <v>17</v>
      </c>
      <c r="C21" s="250" t="s">
        <v>35</v>
      </c>
      <c r="D21" s="249"/>
      <c r="E21" s="250" t="s">
        <v>35</v>
      </c>
      <c r="F21" s="250" t="s">
        <v>20</v>
      </c>
      <c r="G21" s="249" t="s">
        <v>12</v>
      </c>
      <c r="H21" s="249"/>
      <c r="I21" s="250"/>
    </row>
    <row r="22" ht="22.5" spans="1:9">
      <c r="A22" s="249">
        <v>254001</v>
      </c>
      <c r="B22" s="249">
        <v>18</v>
      </c>
      <c r="C22" s="250" t="s">
        <v>36</v>
      </c>
      <c r="D22" s="249" t="s">
        <v>16</v>
      </c>
      <c r="E22" s="250" t="s">
        <v>37</v>
      </c>
      <c r="F22" s="250" t="s">
        <v>20</v>
      </c>
      <c r="G22" s="249" t="s">
        <v>12</v>
      </c>
      <c r="H22" s="249"/>
      <c r="I22" s="250"/>
    </row>
    <row r="23" ht="22.5" spans="1:9">
      <c r="A23" s="249">
        <v>403001</v>
      </c>
      <c r="B23" s="249">
        <v>19</v>
      </c>
      <c r="C23" s="250" t="s">
        <v>38</v>
      </c>
      <c r="D23" s="249" t="s">
        <v>16</v>
      </c>
      <c r="E23" s="250" t="s">
        <v>39</v>
      </c>
      <c r="F23" s="250" t="s">
        <v>31</v>
      </c>
      <c r="G23" s="249" t="s">
        <v>12</v>
      </c>
      <c r="H23" s="249"/>
      <c r="I23" s="250"/>
    </row>
    <row r="24" ht="22.5" spans="1:9">
      <c r="A24" s="249">
        <v>411001</v>
      </c>
      <c r="B24" s="249">
        <v>20</v>
      </c>
      <c r="C24" s="250" t="s">
        <v>40</v>
      </c>
      <c r="D24" s="249" t="s">
        <v>16</v>
      </c>
      <c r="E24" s="250" t="s">
        <v>41</v>
      </c>
      <c r="F24" s="250" t="s">
        <v>31</v>
      </c>
      <c r="G24" s="249" t="s">
        <v>12</v>
      </c>
      <c r="H24" s="249"/>
      <c r="I24" s="250"/>
    </row>
    <row r="25" ht="22.5" spans="1:9">
      <c r="A25" s="249">
        <v>306001</v>
      </c>
      <c r="B25" s="249">
        <v>21</v>
      </c>
      <c r="C25" s="250" t="s">
        <v>42</v>
      </c>
      <c r="D25" s="249" t="s">
        <v>16</v>
      </c>
      <c r="E25" s="250" t="s">
        <v>43</v>
      </c>
      <c r="F25" s="250" t="s">
        <v>44</v>
      </c>
      <c r="G25" s="249" t="s">
        <v>12</v>
      </c>
      <c r="H25" s="249"/>
      <c r="I25" s="250"/>
    </row>
    <row r="26" ht="22.5" spans="1:9">
      <c r="A26" s="249">
        <v>104001</v>
      </c>
      <c r="B26" s="249">
        <v>22</v>
      </c>
      <c r="C26" s="250" t="s">
        <v>45</v>
      </c>
      <c r="D26" s="249"/>
      <c r="E26" s="250" t="s">
        <v>46</v>
      </c>
      <c r="F26" s="250" t="s">
        <v>34</v>
      </c>
      <c r="G26" s="249" t="s">
        <v>12</v>
      </c>
      <c r="H26" s="249"/>
      <c r="I26" s="250"/>
    </row>
    <row r="27" ht="22.5" spans="1:9">
      <c r="A27" s="249">
        <v>157001</v>
      </c>
      <c r="B27" s="249">
        <v>23</v>
      </c>
      <c r="C27" s="250" t="s">
        <v>47</v>
      </c>
      <c r="D27" s="249"/>
      <c r="E27" s="250" t="s">
        <v>47</v>
      </c>
      <c r="F27" s="250" t="s">
        <v>11</v>
      </c>
      <c r="G27" s="249" t="s">
        <v>12</v>
      </c>
      <c r="H27" s="249"/>
      <c r="I27" s="250"/>
    </row>
    <row r="28" ht="22.5" spans="1:9">
      <c r="A28" s="249">
        <v>332001</v>
      </c>
      <c r="B28" s="249">
        <v>24</v>
      </c>
      <c r="C28" s="250" t="s">
        <v>48</v>
      </c>
      <c r="D28" s="249"/>
      <c r="E28" s="250" t="s">
        <v>48</v>
      </c>
      <c r="F28" s="250" t="s">
        <v>29</v>
      </c>
      <c r="G28" s="249" t="s">
        <v>12</v>
      </c>
      <c r="H28" s="249"/>
      <c r="I28" s="250"/>
    </row>
    <row r="29" ht="22.5" spans="1:9">
      <c r="A29" s="249">
        <v>169001</v>
      </c>
      <c r="B29" s="249">
        <v>25</v>
      </c>
      <c r="C29" s="250" t="s">
        <v>49</v>
      </c>
      <c r="D29" s="249"/>
      <c r="E29" s="250" t="s">
        <v>49</v>
      </c>
      <c r="F29" s="250" t="s">
        <v>11</v>
      </c>
      <c r="G29" s="249" t="s">
        <v>12</v>
      </c>
      <c r="H29" s="249"/>
      <c r="I29" s="250"/>
    </row>
    <row r="30" ht="22.5" spans="1:9">
      <c r="A30" s="249">
        <v>334001</v>
      </c>
      <c r="B30" s="249">
        <v>26</v>
      </c>
      <c r="C30" s="250" t="s">
        <v>50</v>
      </c>
      <c r="D30" s="249"/>
      <c r="E30" s="250" t="s">
        <v>50</v>
      </c>
      <c r="F30" s="250" t="s">
        <v>29</v>
      </c>
      <c r="G30" s="249" t="s">
        <v>12</v>
      </c>
      <c r="H30" s="249"/>
      <c r="I30" s="250"/>
    </row>
    <row r="31" ht="22.5" spans="1:9">
      <c r="A31" s="249">
        <v>410001</v>
      </c>
      <c r="B31" s="249">
        <v>27</v>
      </c>
      <c r="C31" s="250" t="s">
        <v>51</v>
      </c>
      <c r="D31" s="249" t="s">
        <v>16</v>
      </c>
      <c r="E31" s="250" t="s">
        <v>52</v>
      </c>
      <c r="F31" s="250" t="s">
        <v>31</v>
      </c>
      <c r="G31" s="249" t="s">
        <v>12</v>
      </c>
      <c r="H31" s="249"/>
      <c r="I31" s="250"/>
    </row>
    <row r="32" ht="22.5" spans="1:9">
      <c r="A32" s="249">
        <v>414001</v>
      </c>
      <c r="B32" s="249">
        <v>28</v>
      </c>
      <c r="C32" s="250" t="s">
        <v>53</v>
      </c>
      <c r="D32" s="249" t="s">
        <v>16</v>
      </c>
      <c r="E32" s="250" t="s">
        <v>54</v>
      </c>
      <c r="F32" s="250" t="s">
        <v>31</v>
      </c>
      <c r="G32" s="249" t="s">
        <v>12</v>
      </c>
      <c r="H32" s="249"/>
      <c r="I32" s="250"/>
    </row>
    <row r="33" ht="22.5" spans="1:9">
      <c r="A33" s="249">
        <v>416001</v>
      </c>
      <c r="B33" s="249">
        <v>29</v>
      </c>
      <c r="C33" s="250" t="s">
        <v>55</v>
      </c>
      <c r="D33" s="249" t="s">
        <v>16</v>
      </c>
      <c r="E33" s="250" t="s">
        <v>56</v>
      </c>
      <c r="F33" s="250" t="s">
        <v>31</v>
      </c>
      <c r="G33" s="249" t="s">
        <v>12</v>
      </c>
      <c r="H33" s="249"/>
      <c r="I33" s="250"/>
    </row>
    <row r="34" ht="22.5" spans="1:9">
      <c r="A34" s="249">
        <v>409001</v>
      </c>
      <c r="B34" s="249">
        <v>30</v>
      </c>
      <c r="C34" s="250" t="s">
        <v>57</v>
      </c>
      <c r="D34" s="249" t="s">
        <v>16</v>
      </c>
      <c r="E34" s="250" t="s">
        <v>58</v>
      </c>
      <c r="F34" s="250" t="s">
        <v>59</v>
      </c>
      <c r="G34" s="249" t="s">
        <v>12</v>
      </c>
      <c r="H34" s="249"/>
      <c r="I34" s="250"/>
    </row>
    <row r="35" ht="22.5" spans="1:9">
      <c r="A35" s="249">
        <v>307001</v>
      </c>
      <c r="B35" s="249">
        <v>31</v>
      </c>
      <c r="C35" s="250" t="s">
        <v>60</v>
      </c>
      <c r="D35" s="249"/>
      <c r="E35" s="250" t="s">
        <v>60</v>
      </c>
      <c r="F35" s="250" t="s">
        <v>44</v>
      </c>
      <c r="G35" s="249" t="s">
        <v>12</v>
      </c>
      <c r="H35" s="249"/>
      <c r="I35" s="250"/>
    </row>
    <row r="36" ht="22.5" spans="1:9">
      <c r="A36" s="249">
        <v>257001</v>
      </c>
      <c r="B36" s="249">
        <v>32</v>
      </c>
      <c r="C36" s="250" t="s">
        <v>61</v>
      </c>
      <c r="D36" s="249" t="s">
        <v>16</v>
      </c>
      <c r="E36" s="250" t="s">
        <v>62</v>
      </c>
      <c r="F36" s="250" t="s">
        <v>20</v>
      </c>
      <c r="G36" s="249" t="s">
        <v>12</v>
      </c>
      <c r="H36" s="249"/>
      <c r="I36" s="250"/>
    </row>
    <row r="37" ht="22.5" spans="1:9">
      <c r="A37" s="249">
        <v>330001</v>
      </c>
      <c r="B37" s="249">
        <v>33</v>
      </c>
      <c r="C37" s="250" t="s">
        <v>63</v>
      </c>
      <c r="D37" s="249" t="s">
        <v>16</v>
      </c>
      <c r="E37" s="250" t="s">
        <v>64</v>
      </c>
      <c r="F37" s="250" t="s">
        <v>29</v>
      </c>
      <c r="G37" s="249" t="s">
        <v>12</v>
      </c>
      <c r="H37" s="249"/>
      <c r="I37" s="250"/>
    </row>
    <row r="38" ht="22.5" spans="1:9">
      <c r="A38" s="249">
        <v>107001</v>
      </c>
      <c r="B38" s="249">
        <v>34</v>
      </c>
      <c r="C38" s="250" t="s">
        <v>65</v>
      </c>
      <c r="D38" s="249"/>
      <c r="E38" s="250" t="s">
        <v>65</v>
      </c>
      <c r="F38" s="250" t="s">
        <v>11</v>
      </c>
      <c r="G38" s="249" t="s">
        <v>12</v>
      </c>
      <c r="H38" s="249"/>
      <c r="I38" s="250"/>
    </row>
    <row r="39" ht="22.5" spans="1:9">
      <c r="A39" s="251">
        <v>193001</v>
      </c>
      <c r="B39" s="251">
        <v>35</v>
      </c>
      <c r="C39" s="252" t="s">
        <v>66</v>
      </c>
      <c r="D39" s="251" t="s">
        <v>16</v>
      </c>
      <c r="E39" s="252" t="s">
        <v>67</v>
      </c>
      <c r="F39" s="252" t="s">
        <v>44</v>
      </c>
      <c r="G39" s="251" t="s">
        <v>12</v>
      </c>
      <c r="H39" s="251"/>
      <c r="I39" s="252" t="s">
        <v>68</v>
      </c>
    </row>
    <row r="40" ht="22.5" spans="1:9">
      <c r="A40" s="249">
        <v>114001</v>
      </c>
      <c r="B40" s="249">
        <v>36</v>
      </c>
      <c r="C40" s="250" t="s">
        <v>69</v>
      </c>
      <c r="D40" s="249"/>
      <c r="E40" s="250" t="s">
        <v>69</v>
      </c>
      <c r="F40" s="250" t="s">
        <v>11</v>
      </c>
      <c r="G40" s="249" t="s">
        <v>12</v>
      </c>
      <c r="H40" s="249"/>
      <c r="I40" s="250"/>
    </row>
    <row r="41" ht="22.5" spans="1:9">
      <c r="A41" s="249">
        <v>152001</v>
      </c>
      <c r="B41" s="249">
        <v>37</v>
      </c>
      <c r="C41" s="250" t="s">
        <v>70</v>
      </c>
      <c r="D41" s="249"/>
      <c r="E41" s="250" t="s">
        <v>70</v>
      </c>
      <c r="F41" s="250" t="s">
        <v>34</v>
      </c>
      <c r="G41" s="249" t="s">
        <v>12</v>
      </c>
      <c r="H41" s="249"/>
      <c r="I41" s="250"/>
    </row>
    <row r="42" ht="22.5" spans="1:9">
      <c r="A42" s="251"/>
      <c r="B42" s="251"/>
      <c r="C42" s="252" t="s">
        <v>71</v>
      </c>
      <c r="D42" s="251"/>
      <c r="E42" s="252" t="s">
        <v>72</v>
      </c>
      <c r="F42" s="252" t="s">
        <v>11</v>
      </c>
      <c r="G42" s="251"/>
      <c r="H42" s="251"/>
      <c r="I42" s="252" t="s">
        <v>73</v>
      </c>
    </row>
    <row r="43" ht="22.5" spans="1:9">
      <c r="A43" s="249">
        <v>109001</v>
      </c>
      <c r="B43" s="249">
        <v>38</v>
      </c>
      <c r="C43" s="250" t="s">
        <v>74</v>
      </c>
      <c r="D43" s="249" t="s">
        <v>16</v>
      </c>
      <c r="E43" s="250" t="s">
        <v>75</v>
      </c>
      <c r="F43" s="250" t="s">
        <v>11</v>
      </c>
      <c r="G43" s="249" t="s">
        <v>12</v>
      </c>
      <c r="H43" s="249"/>
      <c r="I43" s="250"/>
    </row>
    <row r="44" ht="22.5" spans="1:9">
      <c r="A44" s="249">
        <v>110001</v>
      </c>
      <c r="B44" s="249">
        <v>39</v>
      </c>
      <c r="C44" s="250" t="s">
        <v>76</v>
      </c>
      <c r="D44" s="249" t="s">
        <v>16</v>
      </c>
      <c r="E44" s="250" t="s">
        <v>77</v>
      </c>
      <c r="F44" s="250" t="s">
        <v>11</v>
      </c>
      <c r="G44" s="249" t="s">
        <v>12</v>
      </c>
      <c r="H44" s="249"/>
      <c r="I44" s="250"/>
    </row>
    <row r="45" ht="22.5" spans="1:9">
      <c r="A45" s="249">
        <v>262001</v>
      </c>
      <c r="B45" s="249">
        <v>40</v>
      </c>
      <c r="C45" s="250" t="s">
        <v>78</v>
      </c>
      <c r="D45" s="249"/>
      <c r="E45" s="250" t="s">
        <v>78</v>
      </c>
      <c r="F45" s="250" t="s">
        <v>20</v>
      </c>
      <c r="G45" s="249" t="s">
        <v>12</v>
      </c>
      <c r="H45" s="249"/>
      <c r="I45" s="250"/>
    </row>
    <row r="46" ht="22.5" spans="1:9">
      <c r="A46" s="251">
        <v>182001</v>
      </c>
      <c r="B46" s="251">
        <v>41</v>
      </c>
      <c r="C46" s="252" t="s">
        <v>79</v>
      </c>
      <c r="D46" s="251" t="s">
        <v>16</v>
      </c>
      <c r="E46" s="252" t="s">
        <v>80</v>
      </c>
      <c r="F46" s="252" t="s">
        <v>34</v>
      </c>
      <c r="G46" s="251" t="s">
        <v>12</v>
      </c>
      <c r="H46" s="251"/>
      <c r="I46" s="252" t="s">
        <v>81</v>
      </c>
    </row>
    <row r="47" ht="22.5" spans="1:9">
      <c r="A47" s="249">
        <v>111001</v>
      </c>
      <c r="B47" s="249">
        <v>42</v>
      </c>
      <c r="C47" s="250" t="s">
        <v>82</v>
      </c>
      <c r="D47" s="249"/>
      <c r="E47" s="250" t="s">
        <v>82</v>
      </c>
      <c r="F47" s="250" t="s">
        <v>11</v>
      </c>
      <c r="G47" s="249" t="s">
        <v>12</v>
      </c>
      <c r="H47" s="249"/>
      <c r="I47" s="250"/>
    </row>
    <row r="48" ht="22.5" spans="1:9">
      <c r="A48" s="249">
        <v>309001</v>
      </c>
      <c r="B48" s="249">
        <v>43</v>
      </c>
      <c r="C48" s="250" t="s">
        <v>83</v>
      </c>
      <c r="D48" s="249"/>
      <c r="E48" s="250" t="s">
        <v>83</v>
      </c>
      <c r="F48" s="250" t="s">
        <v>44</v>
      </c>
      <c r="G48" s="249" t="s">
        <v>12</v>
      </c>
      <c r="H48" s="249"/>
      <c r="I48" s="250"/>
    </row>
    <row r="49" ht="22.5" spans="1:9">
      <c r="A49" s="251">
        <v>115001</v>
      </c>
      <c r="B49" s="251">
        <v>44</v>
      </c>
      <c r="C49" s="252" t="s">
        <v>84</v>
      </c>
      <c r="D49" s="251" t="s">
        <v>16</v>
      </c>
      <c r="E49" s="252" t="s">
        <v>85</v>
      </c>
      <c r="F49" s="252" t="s">
        <v>34</v>
      </c>
      <c r="G49" s="251" t="s">
        <v>12</v>
      </c>
      <c r="H49" s="251"/>
      <c r="I49" s="252" t="s">
        <v>86</v>
      </c>
    </row>
    <row r="50" ht="22.5" spans="1:9">
      <c r="A50" s="249">
        <v>305001</v>
      </c>
      <c r="B50" s="249">
        <v>45</v>
      </c>
      <c r="C50" s="250" t="s">
        <v>87</v>
      </c>
      <c r="D50" s="249"/>
      <c r="E50" s="250" t="s">
        <v>87</v>
      </c>
      <c r="F50" s="250" t="s">
        <v>44</v>
      </c>
      <c r="G50" s="249" t="s">
        <v>12</v>
      </c>
      <c r="H50" s="249"/>
      <c r="I50" s="250"/>
    </row>
    <row r="51" ht="22.5" spans="1:9">
      <c r="A51" s="251">
        <v>119001</v>
      </c>
      <c r="B51" s="251">
        <v>46</v>
      </c>
      <c r="C51" s="252" t="s">
        <v>88</v>
      </c>
      <c r="D51" s="251" t="s">
        <v>16</v>
      </c>
      <c r="E51" s="252" t="s">
        <v>89</v>
      </c>
      <c r="F51" s="252" t="s">
        <v>11</v>
      </c>
      <c r="G51" s="251" t="s">
        <v>12</v>
      </c>
      <c r="H51" s="251"/>
      <c r="I51" s="252" t="s">
        <v>68</v>
      </c>
    </row>
    <row r="52" ht="22.5" spans="1:9">
      <c r="A52" s="249">
        <v>190001</v>
      </c>
      <c r="B52" s="249">
        <v>47</v>
      </c>
      <c r="C52" s="250" t="s">
        <v>90</v>
      </c>
      <c r="D52" s="249"/>
      <c r="E52" s="250" t="s">
        <v>90</v>
      </c>
      <c r="F52" s="250" t="s">
        <v>11</v>
      </c>
      <c r="G52" s="249" t="s">
        <v>12</v>
      </c>
      <c r="H52" s="249"/>
      <c r="I52" s="250"/>
    </row>
    <row r="53" ht="22.5" spans="1:9">
      <c r="A53" s="249">
        <v>112001</v>
      </c>
      <c r="B53" s="249">
        <v>48</v>
      </c>
      <c r="C53" s="250" t="s">
        <v>91</v>
      </c>
      <c r="D53" s="249"/>
      <c r="E53" s="250" t="s">
        <v>91</v>
      </c>
      <c r="F53" s="250" t="s">
        <v>11</v>
      </c>
      <c r="G53" s="249" t="s">
        <v>12</v>
      </c>
      <c r="H53" s="249"/>
      <c r="I53" s="250"/>
    </row>
    <row r="54" ht="22.5" spans="1:9">
      <c r="A54" s="249">
        <v>189001</v>
      </c>
      <c r="B54" s="249">
        <v>49</v>
      </c>
      <c r="C54" s="250" t="s">
        <v>92</v>
      </c>
      <c r="D54" s="249" t="s">
        <v>16</v>
      </c>
      <c r="E54" s="250" t="s">
        <v>93</v>
      </c>
      <c r="F54" s="250" t="s">
        <v>94</v>
      </c>
      <c r="G54" s="249" t="s">
        <v>12</v>
      </c>
      <c r="H54" s="249"/>
      <c r="I54" s="250"/>
    </row>
    <row r="55" ht="22.5" spans="1:9">
      <c r="A55" s="249">
        <v>118001</v>
      </c>
      <c r="B55" s="249">
        <v>50</v>
      </c>
      <c r="C55" s="250" t="s">
        <v>95</v>
      </c>
      <c r="D55" s="249" t="s">
        <v>16</v>
      </c>
      <c r="E55" s="250" t="s">
        <v>96</v>
      </c>
      <c r="F55" s="250" t="s">
        <v>11</v>
      </c>
      <c r="G55" s="249" t="s">
        <v>12</v>
      </c>
      <c r="H55" s="249"/>
      <c r="I55" s="250"/>
    </row>
    <row r="56" ht="22.5" spans="1:9">
      <c r="A56" s="251">
        <v>479001</v>
      </c>
      <c r="B56" s="251">
        <v>51</v>
      </c>
      <c r="C56" s="252" t="s">
        <v>97</v>
      </c>
      <c r="D56" s="251" t="s">
        <v>16</v>
      </c>
      <c r="E56" s="252" t="s">
        <v>98</v>
      </c>
      <c r="F56" s="252" t="s">
        <v>34</v>
      </c>
      <c r="G56" s="251" t="s">
        <v>12</v>
      </c>
      <c r="H56" s="251"/>
      <c r="I56" s="252" t="s">
        <v>81</v>
      </c>
    </row>
    <row r="57" ht="22.5" spans="1:9">
      <c r="A57" s="249">
        <v>468001</v>
      </c>
      <c r="B57" s="249">
        <v>52</v>
      </c>
      <c r="C57" s="250" t="s">
        <v>99</v>
      </c>
      <c r="D57" s="249"/>
      <c r="E57" s="250" t="s">
        <v>99</v>
      </c>
      <c r="F57" s="250" t="s">
        <v>34</v>
      </c>
      <c r="G57" s="249" t="s">
        <v>12</v>
      </c>
      <c r="H57" s="249"/>
      <c r="I57" s="250"/>
    </row>
    <row r="58" ht="22.5" spans="1:9">
      <c r="A58" s="249">
        <v>475001</v>
      </c>
      <c r="B58" s="249">
        <v>53</v>
      </c>
      <c r="C58" s="250" t="s">
        <v>100</v>
      </c>
      <c r="D58" s="249"/>
      <c r="E58" s="250" t="s">
        <v>100</v>
      </c>
      <c r="F58" s="250" t="s">
        <v>34</v>
      </c>
      <c r="G58" s="249" t="s">
        <v>12</v>
      </c>
      <c r="H58" s="249"/>
      <c r="I58" s="250"/>
    </row>
    <row r="59" ht="22.5" spans="1:9">
      <c r="A59" s="249">
        <v>476001</v>
      </c>
      <c r="B59" s="249">
        <v>54</v>
      </c>
      <c r="C59" s="250" t="s">
        <v>101</v>
      </c>
      <c r="D59" s="249"/>
      <c r="E59" s="250" t="s">
        <v>101</v>
      </c>
      <c r="F59" s="250" t="s">
        <v>34</v>
      </c>
      <c r="G59" s="249" t="s">
        <v>12</v>
      </c>
      <c r="H59" s="249"/>
      <c r="I59" s="250"/>
    </row>
    <row r="60" ht="22.5" spans="1:9">
      <c r="A60" s="249">
        <v>303001</v>
      </c>
      <c r="B60" s="249">
        <v>55</v>
      </c>
      <c r="C60" s="250" t="s">
        <v>102</v>
      </c>
      <c r="D60" s="249" t="s">
        <v>16</v>
      </c>
      <c r="E60" s="250" t="s">
        <v>103</v>
      </c>
      <c r="F60" s="250" t="s">
        <v>44</v>
      </c>
      <c r="G60" s="249" t="s">
        <v>12</v>
      </c>
      <c r="H60" s="249"/>
      <c r="I60" s="250"/>
    </row>
    <row r="61" ht="22.5" spans="1:9">
      <c r="A61" s="251">
        <v>337001</v>
      </c>
      <c r="B61" s="251">
        <v>56</v>
      </c>
      <c r="C61" s="252" t="s">
        <v>104</v>
      </c>
      <c r="D61" s="251" t="s">
        <v>16</v>
      </c>
      <c r="E61" s="252" t="s">
        <v>104</v>
      </c>
      <c r="F61" s="252" t="s">
        <v>29</v>
      </c>
      <c r="G61" s="251" t="s">
        <v>12</v>
      </c>
      <c r="H61" s="251"/>
      <c r="I61" s="252" t="s">
        <v>105</v>
      </c>
    </row>
    <row r="62" ht="22.5" spans="1:9">
      <c r="A62" s="251">
        <v>331001</v>
      </c>
      <c r="B62" s="251">
        <v>57</v>
      </c>
      <c r="C62" s="252" t="s">
        <v>106</v>
      </c>
      <c r="D62" s="251" t="s">
        <v>16</v>
      </c>
      <c r="E62" s="252" t="s">
        <v>107</v>
      </c>
      <c r="F62" s="252" t="s">
        <v>29</v>
      </c>
      <c r="G62" s="251" t="s">
        <v>12</v>
      </c>
      <c r="H62" s="251"/>
      <c r="I62" s="252" t="s">
        <v>108</v>
      </c>
    </row>
    <row r="63" ht="22.5" spans="1:9">
      <c r="A63" s="249">
        <v>338001</v>
      </c>
      <c r="B63" s="249">
        <v>58</v>
      </c>
      <c r="C63" s="250" t="s">
        <v>109</v>
      </c>
      <c r="D63" s="249"/>
      <c r="E63" s="250" t="s">
        <v>109</v>
      </c>
      <c r="F63" s="250" t="s">
        <v>29</v>
      </c>
      <c r="G63" s="249" t="s">
        <v>12</v>
      </c>
      <c r="H63" s="249"/>
      <c r="I63" s="250"/>
    </row>
    <row r="64" ht="22.5" spans="1:9">
      <c r="A64" s="249">
        <v>273001</v>
      </c>
      <c r="B64" s="249">
        <v>59</v>
      </c>
      <c r="C64" s="250" t="s">
        <v>110</v>
      </c>
      <c r="D64" s="249"/>
      <c r="E64" s="250" t="s">
        <v>110</v>
      </c>
      <c r="F64" s="250" t="s">
        <v>20</v>
      </c>
      <c r="G64" s="249" t="s">
        <v>12</v>
      </c>
      <c r="H64" s="249"/>
      <c r="I64" s="250"/>
    </row>
    <row r="65" ht="22.5" spans="1:9">
      <c r="A65" s="251"/>
      <c r="B65" s="251"/>
      <c r="C65" s="252" t="s">
        <v>111</v>
      </c>
      <c r="D65" s="251"/>
      <c r="E65" s="252" t="s">
        <v>58</v>
      </c>
      <c r="F65" s="252" t="s">
        <v>59</v>
      </c>
      <c r="G65" s="251"/>
      <c r="H65" s="251"/>
      <c r="I65" s="252" t="s">
        <v>112</v>
      </c>
    </row>
    <row r="66" ht="22.5" spans="1:9">
      <c r="A66" s="249">
        <v>265001</v>
      </c>
      <c r="B66" s="249">
        <v>60</v>
      </c>
      <c r="C66" s="250" t="s">
        <v>113</v>
      </c>
      <c r="D66" s="249"/>
      <c r="E66" s="250" t="s">
        <v>113</v>
      </c>
      <c r="F66" s="250" t="s">
        <v>20</v>
      </c>
      <c r="G66" s="249" t="s">
        <v>12</v>
      </c>
      <c r="H66" s="249"/>
      <c r="I66" s="250"/>
    </row>
    <row r="67" ht="22.5" spans="1:9">
      <c r="A67" s="249">
        <v>127001</v>
      </c>
      <c r="B67" s="249">
        <v>61</v>
      </c>
      <c r="C67" s="250" t="s">
        <v>114</v>
      </c>
      <c r="D67" s="249"/>
      <c r="E67" s="250" t="s">
        <v>114</v>
      </c>
      <c r="F67" s="250" t="s">
        <v>11</v>
      </c>
      <c r="G67" s="249" t="s">
        <v>12</v>
      </c>
      <c r="H67" s="249"/>
      <c r="I67" s="250"/>
    </row>
    <row r="68" ht="22.5" spans="1:9">
      <c r="A68" s="249">
        <v>128001</v>
      </c>
      <c r="B68" s="249">
        <v>62</v>
      </c>
      <c r="C68" s="250" t="s">
        <v>115</v>
      </c>
      <c r="D68" s="249"/>
      <c r="E68" s="250" t="s">
        <v>115</v>
      </c>
      <c r="F68" s="250" t="s">
        <v>11</v>
      </c>
      <c r="G68" s="249" t="s">
        <v>12</v>
      </c>
      <c r="H68" s="249"/>
      <c r="I68" s="250"/>
    </row>
    <row r="69" ht="22.5" spans="1:9">
      <c r="A69" s="249">
        <v>129001</v>
      </c>
      <c r="B69" s="249">
        <v>63</v>
      </c>
      <c r="C69" s="250" t="s">
        <v>116</v>
      </c>
      <c r="D69" s="249"/>
      <c r="E69" s="250" t="s">
        <v>116</v>
      </c>
      <c r="F69" s="250" t="s">
        <v>11</v>
      </c>
      <c r="G69" s="249" t="s">
        <v>12</v>
      </c>
      <c r="H69" s="249"/>
      <c r="I69" s="250"/>
    </row>
    <row r="70" ht="22.5" spans="1:9">
      <c r="A70" s="249">
        <v>132001</v>
      </c>
      <c r="B70" s="249">
        <v>64</v>
      </c>
      <c r="C70" s="250" t="s">
        <v>117</v>
      </c>
      <c r="D70" s="249"/>
      <c r="E70" s="250" t="s">
        <v>117</v>
      </c>
      <c r="F70" s="250" t="s">
        <v>11</v>
      </c>
      <c r="G70" s="249" t="s">
        <v>12</v>
      </c>
      <c r="H70" s="249"/>
      <c r="I70" s="250"/>
    </row>
    <row r="71" ht="22.5" spans="1:9">
      <c r="A71" s="249">
        <v>301001</v>
      </c>
      <c r="B71" s="249">
        <v>65</v>
      </c>
      <c r="C71" s="250" t="s">
        <v>118</v>
      </c>
      <c r="D71" s="249"/>
      <c r="E71" s="250" t="s">
        <v>118</v>
      </c>
      <c r="F71" s="250" t="s">
        <v>44</v>
      </c>
      <c r="G71" s="249" t="s">
        <v>12</v>
      </c>
      <c r="H71" s="249"/>
      <c r="I71" s="250"/>
    </row>
    <row r="72" ht="22.5" spans="1:9">
      <c r="A72" s="249">
        <v>269001</v>
      </c>
      <c r="B72" s="249">
        <v>66</v>
      </c>
      <c r="C72" s="250" t="s">
        <v>119</v>
      </c>
      <c r="D72" s="249"/>
      <c r="E72" s="250" t="s">
        <v>119</v>
      </c>
      <c r="F72" s="250" t="s">
        <v>20</v>
      </c>
      <c r="G72" s="249" t="s">
        <v>12</v>
      </c>
      <c r="H72" s="249"/>
      <c r="I72" s="250"/>
    </row>
    <row r="73" ht="22.5" spans="1:9">
      <c r="A73" s="249">
        <v>164001</v>
      </c>
      <c r="B73" s="249">
        <v>67</v>
      </c>
      <c r="C73" s="250" t="s">
        <v>120</v>
      </c>
      <c r="D73" s="249"/>
      <c r="E73" s="250" t="s">
        <v>120</v>
      </c>
      <c r="F73" s="250" t="s">
        <v>11</v>
      </c>
      <c r="G73" s="249" t="s">
        <v>12</v>
      </c>
      <c r="H73" s="249"/>
      <c r="I73" s="250"/>
    </row>
    <row r="74" ht="22.5" spans="1:9">
      <c r="A74" s="249">
        <v>165001</v>
      </c>
      <c r="B74" s="249">
        <v>68</v>
      </c>
      <c r="C74" s="250" t="s">
        <v>121</v>
      </c>
      <c r="D74" s="249"/>
      <c r="E74" s="250" t="s">
        <v>121</v>
      </c>
      <c r="F74" s="250" t="s">
        <v>11</v>
      </c>
      <c r="G74" s="249" t="s">
        <v>12</v>
      </c>
      <c r="H74" s="249"/>
      <c r="I74" s="250"/>
    </row>
    <row r="75" ht="22.5" spans="1:9">
      <c r="A75" s="249">
        <v>166001</v>
      </c>
      <c r="B75" s="249">
        <v>69</v>
      </c>
      <c r="C75" s="250" t="s">
        <v>122</v>
      </c>
      <c r="D75" s="249"/>
      <c r="E75" s="250" t="s">
        <v>122</v>
      </c>
      <c r="F75" s="250" t="s">
        <v>11</v>
      </c>
      <c r="G75" s="249" t="s">
        <v>12</v>
      </c>
      <c r="H75" s="249"/>
      <c r="I75" s="250"/>
    </row>
    <row r="76" ht="22.5" spans="1:9">
      <c r="A76" s="249">
        <v>167001</v>
      </c>
      <c r="B76" s="249">
        <v>70</v>
      </c>
      <c r="C76" s="250" t="s">
        <v>123</v>
      </c>
      <c r="D76" s="249"/>
      <c r="E76" s="250" t="s">
        <v>123</v>
      </c>
      <c r="F76" s="250" t="s">
        <v>11</v>
      </c>
      <c r="G76" s="249" t="s">
        <v>12</v>
      </c>
      <c r="H76" s="249"/>
      <c r="I76" s="250"/>
    </row>
    <row r="77" ht="22.5" spans="1:9">
      <c r="A77" s="249">
        <v>168001</v>
      </c>
      <c r="B77" s="249">
        <v>71</v>
      </c>
      <c r="C77" s="250" t="s">
        <v>124</v>
      </c>
      <c r="D77" s="249"/>
      <c r="E77" s="250" t="s">
        <v>124</v>
      </c>
      <c r="F77" s="250" t="s">
        <v>11</v>
      </c>
      <c r="G77" s="249" t="s">
        <v>12</v>
      </c>
      <c r="H77" s="249"/>
      <c r="I77" s="250"/>
    </row>
    <row r="78" ht="22.5" spans="1:9">
      <c r="A78" s="249">
        <v>187001</v>
      </c>
      <c r="B78" s="249">
        <v>72</v>
      </c>
      <c r="C78" s="250" t="s">
        <v>125</v>
      </c>
      <c r="D78" s="249"/>
      <c r="E78" s="250" t="s">
        <v>125</v>
      </c>
      <c r="F78" s="250" t="s">
        <v>11</v>
      </c>
      <c r="G78" s="249" t="s">
        <v>12</v>
      </c>
      <c r="H78" s="249"/>
      <c r="I78" s="250"/>
    </row>
    <row r="79" ht="22.5" spans="1:9">
      <c r="A79" s="249">
        <v>192001</v>
      </c>
      <c r="B79" s="249">
        <v>73</v>
      </c>
      <c r="C79" s="250" t="s">
        <v>126</v>
      </c>
      <c r="D79" s="249"/>
      <c r="E79" s="250" t="s">
        <v>126</v>
      </c>
      <c r="F79" s="250" t="s">
        <v>11</v>
      </c>
      <c r="G79" s="249" t="s">
        <v>12</v>
      </c>
      <c r="H79" s="249"/>
      <c r="I79" s="250"/>
    </row>
    <row r="80" ht="22.5" spans="1:9">
      <c r="A80" s="249">
        <v>159001</v>
      </c>
      <c r="B80" s="249">
        <v>74</v>
      </c>
      <c r="C80" s="250" t="s">
        <v>127</v>
      </c>
      <c r="D80" s="249"/>
      <c r="E80" s="250" t="s">
        <v>127</v>
      </c>
      <c r="F80" s="250" t="s">
        <v>11</v>
      </c>
      <c r="G80" s="249" t="s">
        <v>12</v>
      </c>
      <c r="H80" s="249"/>
      <c r="I80" s="250"/>
    </row>
    <row r="81" ht="22.5" spans="1:9">
      <c r="A81" s="249">
        <v>160001</v>
      </c>
      <c r="B81" s="249">
        <v>75</v>
      </c>
      <c r="C81" s="250" t="s">
        <v>128</v>
      </c>
      <c r="D81" s="249"/>
      <c r="E81" s="250" t="s">
        <v>128</v>
      </c>
      <c r="F81" s="250" t="s">
        <v>11</v>
      </c>
      <c r="G81" s="249" t="s">
        <v>12</v>
      </c>
      <c r="H81" s="249"/>
      <c r="I81" s="250"/>
    </row>
    <row r="82" ht="22.5" spans="1:9">
      <c r="A82" s="249">
        <v>161001</v>
      </c>
      <c r="B82" s="249">
        <v>76</v>
      </c>
      <c r="C82" s="250" t="s">
        <v>129</v>
      </c>
      <c r="D82" s="249"/>
      <c r="E82" s="250" t="s">
        <v>129</v>
      </c>
      <c r="F82" s="250" t="s">
        <v>11</v>
      </c>
      <c r="G82" s="249" t="s">
        <v>12</v>
      </c>
      <c r="H82" s="249"/>
      <c r="I82" s="250"/>
    </row>
    <row r="83" ht="22.5" spans="1:9">
      <c r="A83" s="249">
        <v>162001</v>
      </c>
      <c r="B83" s="249">
        <v>77</v>
      </c>
      <c r="C83" s="250" t="s">
        <v>130</v>
      </c>
      <c r="D83" s="249"/>
      <c r="E83" s="250" t="s">
        <v>130</v>
      </c>
      <c r="F83" s="250" t="s">
        <v>11</v>
      </c>
      <c r="G83" s="249" t="s">
        <v>12</v>
      </c>
      <c r="H83" s="249"/>
      <c r="I83" s="250"/>
    </row>
    <row r="84" ht="22.5" spans="1:9">
      <c r="A84" s="249">
        <v>163001</v>
      </c>
      <c r="B84" s="249">
        <v>78</v>
      </c>
      <c r="C84" s="250" t="s">
        <v>131</v>
      </c>
      <c r="D84" s="249"/>
      <c r="E84" s="250" t="s">
        <v>131</v>
      </c>
      <c r="F84" s="250" t="s">
        <v>11</v>
      </c>
      <c r="G84" s="249" t="s">
        <v>12</v>
      </c>
      <c r="H84" s="249"/>
      <c r="I84" s="250"/>
    </row>
    <row r="85" ht="22.5" spans="1:9">
      <c r="A85" s="249">
        <v>186001</v>
      </c>
      <c r="B85" s="249">
        <v>79</v>
      </c>
      <c r="C85" s="250" t="s">
        <v>132</v>
      </c>
      <c r="D85" s="249"/>
      <c r="E85" s="250" t="s">
        <v>132</v>
      </c>
      <c r="F85" s="250" t="s">
        <v>11</v>
      </c>
      <c r="G85" s="249" t="s">
        <v>12</v>
      </c>
      <c r="H85" s="249"/>
      <c r="I85" s="250"/>
    </row>
    <row r="86" ht="22.5" spans="1:9">
      <c r="A86" s="249">
        <v>191001</v>
      </c>
      <c r="B86" s="249">
        <v>80</v>
      </c>
      <c r="C86" s="250" t="s">
        <v>133</v>
      </c>
      <c r="D86" s="249"/>
      <c r="E86" s="250" t="s">
        <v>133</v>
      </c>
      <c r="F86" s="250" t="s">
        <v>11</v>
      </c>
      <c r="G86" s="249" t="s">
        <v>12</v>
      </c>
      <c r="H86" s="249"/>
      <c r="I86" s="250"/>
    </row>
    <row r="87" ht="22.5" spans="1:9">
      <c r="A87" s="249">
        <v>137001</v>
      </c>
      <c r="B87" s="249">
        <v>81</v>
      </c>
      <c r="C87" s="250" t="s">
        <v>134</v>
      </c>
      <c r="D87" s="249"/>
      <c r="E87" s="250" t="s">
        <v>134</v>
      </c>
      <c r="F87" s="250" t="s">
        <v>11</v>
      </c>
      <c r="G87" s="249" t="s">
        <v>12</v>
      </c>
      <c r="H87" s="249"/>
      <c r="I87" s="250"/>
    </row>
    <row r="88" ht="22.5" spans="1:9">
      <c r="A88" s="249">
        <v>138001</v>
      </c>
      <c r="B88" s="249">
        <v>82</v>
      </c>
      <c r="C88" s="250" t="s">
        <v>135</v>
      </c>
      <c r="D88" s="249"/>
      <c r="E88" s="250" t="s">
        <v>135</v>
      </c>
      <c r="F88" s="250" t="s">
        <v>11</v>
      </c>
      <c r="G88" s="249" t="s">
        <v>12</v>
      </c>
      <c r="H88" s="249"/>
      <c r="I88" s="250"/>
    </row>
    <row r="89" ht="22.5" spans="1:9">
      <c r="A89" s="249">
        <v>139001</v>
      </c>
      <c r="B89" s="249">
        <v>83</v>
      </c>
      <c r="C89" s="250" t="s">
        <v>136</v>
      </c>
      <c r="D89" s="249"/>
      <c r="E89" s="250" t="s">
        <v>136</v>
      </c>
      <c r="F89" s="250" t="s">
        <v>11</v>
      </c>
      <c r="G89" s="249" t="s">
        <v>12</v>
      </c>
      <c r="H89" s="249"/>
      <c r="I89" s="250"/>
    </row>
    <row r="90" ht="22.5" spans="1:9">
      <c r="A90" s="249">
        <v>140001</v>
      </c>
      <c r="B90" s="249">
        <v>84</v>
      </c>
      <c r="C90" s="250" t="s">
        <v>137</v>
      </c>
      <c r="D90" s="249"/>
      <c r="E90" s="250" t="s">
        <v>137</v>
      </c>
      <c r="F90" s="250" t="s">
        <v>11</v>
      </c>
      <c r="G90" s="249" t="s">
        <v>12</v>
      </c>
      <c r="H90" s="249"/>
      <c r="I90" s="250"/>
    </row>
    <row r="91" ht="22.5" spans="1:9">
      <c r="A91" s="249">
        <v>141001</v>
      </c>
      <c r="B91" s="249">
        <v>85</v>
      </c>
      <c r="C91" s="250" t="s">
        <v>138</v>
      </c>
      <c r="D91" s="249"/>
      <c r="E91" s="250" t="s">
        <v>138</v>
      </c>
      <c r="F91" s="250" t="s">
        <v>11</v>
      </c>
      <c r="G91" s="249" t="s">
        <v>12</v>
      </c>
      <c r="H91" s="249"/>
      <c r="I91" s="250"/>
    </row>
    <row r="92" ht="22.5" spans="1:9">
      <c r="A92" s="249">
        <v>142001</v>
      </c>
      <c r="B92" s="249">
        <v>86</v>
      </c>
      <c r="C92" s="250" t="s">
        <v>139</v>
      </c>
      <c r="D92" s="249"/>
      <c r="E92" s="250" t="s">
        <v>139</v>
      </c>
      <c r="F92" s="250" t="s">
        <v>11</v>
      </c>
      <c r="G92" s="249" t="s">
        <v>12</v>
      </c>
      <c r="H92" s="249"/>
      <c r="I92" s="250"/>
    </row>
    <row r="93" ht="22.5" spans="1:9">
      <c r="A93" s="249">
        <v>143001</v>
      </c>
      <c r="B93" s="249">
        <v>87</v>
      </c>
      <c r="C93" s="250" t="s">
        <v>140</v>
      </c>
      <c r="D93" s="249"/>
      <c r="E93" s="250" t="s">
        <v>140</v>
      </c>
      <c r="F93" s="250" t="s">
        <v>11</v>
      </c>
      <c r="G93" s="249" t="s">
        <v>12</v>
      </c>
      <c r="H93" s="249"/>
      <c r="I93" s="250"/>
    </row>
    <row r="94" ht="22.5" spans="1:9">
      <c r="A94" s="249">
        <v>134001</v>
      </c>
      <c r="B94" s="249">
        <v>88</v>
      </c>
      <c r="C94" s="250" t="s">
        <v>141</v>
      </c>
      <c r="D94" s="249"/>
      <c r="E94" s="250" t="s">
        <v>141</v>
      </c>
      <c r="F94" s="250" t="s">
        <v>11</v>
      </c>
      <c r="G94" s="249" t="s">
        <v>12</v>
      </c>
      <c r="H94" s="249"/>
      <c r="I94" s="250"/>
    </row>
    <row r="95" ht="22.5" spans="1:9">
      <c r="A95" s="249">
        <v>133001</v>
      </c>
      <c r="B95" s="249">
        <v>89</v>
      </c>
      <c r="C95" s="250" t="s">
        <v>142</v>
      </c>
      <c r="D95" s="249"/>
      <c r="E95" s="250" t="s">
        <v>142</v>
      </c>
      <c r="F95" s="250" t="s">
        <v>11</v>
      </c>
      <c r="G95" s="249" t="s">
        <v>12</v>
      </c>
      <c r="H95" s="249"/>
      <c r="I95" s="250"/>
    </row>
    <row r="96" ht="22.5" spans="1:9">
      <c r="A96" s="249">
        <v>135001</v>
      </c>
      <c r="B96" s="249">
        <v>90</v>
      </c>
      <c r="C96" s="250" t="s">
        <v>143</v>
      </c>
      <c r="D96" s="249"/>
      <c r="E96" s="250" t="s">
        <v>143</v>
      </c>
      <c r="F96" s="250" t="s">
        <v>11</v>
      </c>
      <c r="G96" s="249" t="s">
        <v>12</v>
      </c>
      <c r="H96" s="249"/>
      <c r="I96" s="250"/>
    </row>
    <row r="97" ht="22.5" spans="1:9">
      <c r="A97" s="249">
        <v>175001</v>
      </c>
      <c r="B97" s="249">
        <v>91</v>
      </c>
      <c r="C97" s="250" t="s">
        <v>144</v>
      </c>
      <c r="D97" s="249"/>
      <c r="E97" s="250" t="s">
        <v>144</v>
      </c>
      <c r="F97" s="250" t="s">
        <v>11</v>
      </c>
      <c r="G97" s="249" t="s">
        <v>12</v>
      </c>
      <c r="H97" s="249"/>
      <c r="I97" s="250"/>
    </row>
    <row r="98" ht="22.5" spans="1:9">
      <c r="A98" s="249">
        <v>255001</v>
      </c>
      <c r="B98" s="249">
        <v>92</v>
      </c>
      <c r="C98" s="250" t="s">
        <v>145</v>
      </c>
      <c r="D98" s="249"/>
      <c r="E98" s="250" t="s">
        <v>145</v>
      </c>
      <c r="F98" s="250" t="s">
        <v>20</v>
      </c>
      <c r="G98" s="249" t="s">
        <v>12</v>
      </c>
      <c r="H98" s="249"/>
      <c r="I98" s="250"/>
    </row>
    <row r="99" ht="22.5" spans="1:9">
      <c r="A99" s="249">
        <v>267001</v>
      </c>
      <c r="B99" s="249">
        <v>93</v>
      </c>
      <c r="C99" s="250" t="s">
        <v>146</v>
      </c>
      <c r="D99" s="249"/>
      <c r="E99" s="250" t="s">
        <v>146</v>
      </c>
      <c r="F99" s="250" t="s">
        <v>20</v>
      </c>
      <c r="G99" s="249" t="s">
        <v>12</v>
      </c>
      <c r="H99" s="249"/>
      <c r="I99" s="250"/>
    </row>
    <row r="100" ht="22.5" spans="1:9">
      <c r="A100" s="249">
        <v>144001</v>
      </c>
      <c r="B100" s="249">
        <v>94</v>
      </c>
      <c r="C100" s="250" t="s">
        <v>147</v>
      </c>
      <c r="D100" s="249"/>
      <c r="E100" s="250" t="s">
        <v>147</v>
      </c>
      <c r="F100" s="250" t="s">
        <v>11</v>
      </c>
      <c r="G100" s="249" t="s">
        <v>12</v>
      </c>
      <c r="H100" s="249"/>
      <c r="I100" s="250"/>
    </row>
    <row r="101" ht="22.5" spans="1:9">
      <c r="A101" s="249">
        <v>259001</v>
      </c>
      <c r="B101" s="249">
        <v>95</v>
      </c>
      <c r="C101" s="250" t="s">
        <v>148</v>
      </c>
      <c r="D101" s="249"/>
      <c r="E101" s="250" t="s">
        <v>148</v>
      </c>
      <c r="F101" s="250" t="s">
        <v>20</v>
      </c>
      <c r="G101" s="249" t="s">
        <v>12</v>
      </c>
      <c r="H101" s="249"/>
      <c r="I101" s="250"/>
    </row>
    <row r="102" ht="22.5" spans="1:9">
      <c r="A102" s="249">
        <v>260001</v>
      </c>
      <c r="B102" s="249">
        <v>96</v>
      </c>
      <c r="C102" s="250" t="s">
        <v>149</v>
      </c>
      <c r="D102" s="249"/>
      <c r="E102" s="250" t="s">
        <v>149</v>
      </c>
      <c r="F102" s="250" t="s">
        <v>20</v>
      </c>
      <c r="G102" s="249" t="s">
        <v>12</v>
      </c>
      <c r="H102" s="249"/>
      <c r="I102" s="250"/>
    </row>
    <row r="103" ht="22.5" spans="1:9">
      <c r="A103" s="249">
        <v>185001</v>
      </c>
      <c r="B103" s="249">
        <v>97</v>
      </c>
      <c r="C103" s="250" t="s">
        <v>150</v>
      </c>
      <c r="D103" s="249"/>
      <c r="E103" s="250" t="s">
        <v>150</v>
      </c>
      <c r="F103" s="250" t="s">
        <v>11</v>
      </c>
      <c r="G103" s="249" t="s">
        <v>12</v>
      </c>
      <c r="H103" s="249"/>
      <c r="I103" s="250"/>
    </row>
    <row r="104" ht="22.5" spans="1:9">
      <c r="A104" s="249">
        <v>333001</v>
      </c>
      <c r="B104" s="249">
        <v>98</v>
      </c>
      <c r="C104" s="250" t="s">
        <v>151</v>
      </c>
      <c r="D104" s="249"/>
      <c r="E104" s="250" t="s">
        <v>151</v>
      </c>
      <c r="F104" s="250" t="s">
        <v>29</v>
      </c>
      <c r="G104" s="249" t="s">
        <v>12</v>
      </c>
      <c r="H104" s="249"/>
      <c r="I104" s="250"/>
    </row>
    <row r="105" ht="22.5" spans="1:9">
      <c r="A105" s="249">
        <v>122001</v>
      </c>
      <c r="B105" s="249">
        <v>99</v>
      </c>
      <c r="C105" s="250" t="s">
        <v>152</v>
      </c>
      <c r="D105" s="249"/>
      <c r="E105" s="250" t="s">
        <v>152</v>
      </c>
      <c r="F105" s="250" t="s">
        <v>34</v>
      </c>
      <c r="G105" s="249" t="s">
        <v>12</v>
      </c>
      <c r="H105" s="249"/>
      <c r="I105" s="250"/>
    </row>
    <row r="106" ht="22.5" spans="1:9">
      <c r="A106" s="249">
        <v>136001</v>
      </c>
      <c r="B106" s="249">
        <v>100</v>
      </c>
      <c r="C106" s="250" t="s">
        <v>153</v>
      </c>
      <c r="D106" s="249"/>
      <c r="E106" s="250" t="s">
        <v>153</v>
      </c>
      <c r="F106" s="250" t="s">
        <v>29</v>
      </c>
      <c r="G106" s="249" t="s">
        <v>12</v>
      </c>
      <c r="H106" s="249"/>
      <c r="I106" s="250"/>
    </row>
    <row r="107" ht="22.5" spans="1:9">
      <c r="A107" s="249">
        <v>251001</v>
      </c>
      <c r="B107" s="249">
        <v>101</v>
      </c>
      <c r="C107" s="250" t="s">
        <v>154</v>
      </c>
      <c r="D107" s="249"/>
      <c r="E107" s="250" t="s">
        <v>154</v>
      </c>
      <c r="F107" s="250" t="s">
        <v>20</v>
      </c>
      <c r="G107" s="249" t="s">
        <v>12</v>
      </c>
      <c r="H107" s="249"/>
      <c r="I107" s="250"/>
    </row>
    <row r="108" ht="22.5" spans="1:9">
      <c r="A108" s="249">
        <v>174001</v>
      </c>
      <c r="B108" s="249">
        <v>102</v>
      </c>
      <c r="C108" s="250" t="s">
        <v>155</v>
      </c>
      <c r="D108" s="249"/>
      <c r="E108" s="250" t="s">
        <v>155</v>
      </c>
      <c r="F108" s="250" t="s">
        <v>11</v>
      </c>
      <c r="G108" s="249" t="s">
        <v>12</v>
      </c>
      <c r="H108" s="249"/>
      <c r="I108" s="250"/>
    </row>
    <row r="109" ht="22.5" spans="1:9">
      <c r="A109" s="249">
        <v>268001</v>
      </c>
      <c r="B109" s="249">
        <v>103</v>
      </c>
      <c r="C109" s="250" t="s">
        <v>156</v>
      </c>
      <c r="D109" s="249"/>
      <c r="E109" s="250" t="s">
        <v>156</v>
      </c>
      <c r="F109" s="250" t="s">
        <v>20</v>
      </c>
      <c r="G109" s="249" t="s">
        <v>12</v>
      </c>
      <c r="H109" s="249"/>
      <c r="I109" s="250"/>
    </row>
    <row r="110" ht="22.5" spans="1:9">
      <c r="A110" s="249">
        <v>258001</v>
      </c>
      <c r="B110" s="249">
        <v>104</v>
      </c>
      <c r="C110" s="250" t="s">
        <v>157</v>
      </c>
      <c r="D110" s="249"/>
      <c r="E110" s="250" t="s">
        <v>157</v>
      </c>
      <c r="F110" s="250" t="s">
        <v>20</v>
      </c>
      <c r="G110" s="249" t="s">
        <v>12</v>
      </c>
      <c r="H110" s="249"/>
      <c r="I110" s="250"/>
    </row>
    <row r="111" ht="22.5" spans="1:9">
      <c r="A111" s="249">
        <v>252002</v>
      </c>
      <c r="B111" s="249">
        <v>105</v>
      </c>
      <c r="C111" s="250" t="s">
        <v>158</v>
      </c>
      <c r="D111" s="249"/>
      <c r="E111" s="250" t="s">
        <v>158</v>
      </c>
      <c r="F111" s="250" t="s">
        <v>11</v>
      </c>
      <c r="G111" s="249" t="s">
        <v>12</v>
      </c>
      <c r="H111" s="249"/>
      <c r="I111" s="250"/>
    </row>
    <row r="112" ht="22.5" spans="1:9">
      <c r="A112" s="249">
        <v>256001</v>
      </c>
      <c r="B112" s="249">
        <v>106</v>
      </c>
      <c r="C112" s="250" t="s">
        <v>159</v>
      </c>
      <c r="D112" s="249"/>
      <c r="E112" s="250" t="s">
        <v>159</v>
      </c>
      <c r="F112" s="250" t="s">
        <v>20</v>
      </c>
      <c r="G112" s="249" t="s">
        <v>12</v>
      </c>
      <c r="H112" s="249"/>
      <c r="I112" s="250"/>
    </row>
    <row r="113" ht="22.5" spans="1:9">
      <c r="A113" s="249">
        <v>272001</v>
      </c>
      <c r="B113" s="249">
        <v>107</v>
      </c>
      <c r="C113" s="250" t="s">
        <v>160</v>
      </c>
      <c r="D113" s="249"/>
      <c r="E113" s="250" t="s">
        <v>160</v>
      </c>
      <c r="F113" s="250" t="s">
        <v>20</v>
      </c>
      <c r="G113" s="249" t="s">
        <v>12</v>
      </c>
      <c r="H113" s="249"/>
      <c r="I113" s="250"/>
    </row>
    <row r="114" ht="22.5" spans="1:9">
      <c r="A114" s="249">
        <v>311001</v>
      </c>
      <c r="B114" s="249">
        <v>108</v>
      </c>
      <c r="C114" s="250" t="s">
        <v>161</v>
      </c>
      <c r="D114" s="249"/>
      <c r="E114" s="250" t="s">
        <v>161</v>
      </c>
      <c r="F114" s="250" t="s">
        <v>44</v>
      </c>
      <c r="G114" s="249" t="s">
        <v>12</v>
      </c>
      <c r="H114" s="249"/>
      <c r="I114" s="250"/>
    </row>
    <row r="115" ht="22.5" spans="1:9">
      <c r="A115" s="249">
        <v>312001</v>
      </c>
      <c r="B115" s="249">
        <v>109</v>
      </c>
      <c r="C115" s="250" t="s">
        <v>162</v>
      </c>
      <c r="D115" s="249"/>
      <c r="E115" s="250" t="s">
        <v>162</v>
      </c>
      <c r="F115" s="250" t="s">
        <v>44</v>
      </c>
      <c r="G115" s="249" t="s">
        <v>12</v>
      </c>
      <c r="H115" s="249"/>
      <c r="I115" s="250"/>
    </row>
    <row r="116" ht="22.5" spans="1:9">
      <c r="A116" s="249">
        <v>314001</v>
      </c>
      <c r="B116" s="249">
        <v>110</v>
      </c>
      <c r="C116" s="250" t="s">
        <v>163</v>
      </c>
      <c r="D116" s="249"/>
      <c r="E116" s="250" t="s">
        <v>163</v>
      </c>
      <c r="F116" s="250" t="s">
        <v>44</v>
      </c>
      <c r="G116" s="249" t="s">
        <v>12</v>
      </c>
      <c r="H116" s="249"/>
      <c r="I116" s="250"/>
    </row>
    <row r="117" ht="22.5" spans="1:9">
      <c r="A117" s="249">
        <v>371001</v>
      </c>
      <c r="B117" s="249">
        <v>111</v>
      </c>
      <c r="C117" s="250" t="s">
        <v>164</v>
      </c>
      <c r="D117" s="249"/>
      <c r="E117" s="250" t="s">
        <v>164</v>
      </c>
      <c r="F117" s="250" t="s">
        <v>34</v>
      </c>
      <c r="G117" s="249" t="s">
        <v>12</v>
      </c>
      <c r="H117" s="249"/>
      <c r="I117" s="250"/>
    </row>
    <row r="118" ht="22.5" spans="1:9">
      <c r="A118" s="249">
        <v>372001</v>
      </c>
      <c r="B118" s="249">
        <v>112</v>
      </c>
      <c r="C118" s="250" t="s">
        <v>165</v>
      </c>
      <c r="D118" s="249"/>
      <c r="E118" s="250" t="s">
        <v>165</v>
      </c>
      <c r="F118" s="250" t="s">
        <v>34</v>
      </c>
      <c r="G118" s="249" t="s">
        <v>12</v>
      </c>
      <c r="H118" s="249"/>
      <c r="I118" s="250"/>
    </row>
    <row r="119" ht="22.5" spans="1:9">
      <c r="A119" s="249">
        <v>415001</v>
      </c>
      <c r="B119" s="249">
        <v>113</v>
      </c>
      <c r="C119" s="250" t="s">
        <v>166</v>
      </c>
      <c r="D119" s="249"/>
      <c r="E119" s="250" t="s">
        <v>166</v>
      </c>
      <c r="F119" s="250" t="s">
        <v>31</v>
      </c>
      <c r="G119" s="249" t="s">
        <v>12</v>
      </c>
      <c r="H119" s="249"/>
      <c r="I119" s="250"/>
    </row>
    <row r="120" ht="22.5" spans="1:9">
      <c r="A120" s="249">
        <v>426001</v>
      </c>
      <c r="B120" s="249">
        <v>114</v>
      </c>
      <c r="C120" s="250" t="s">
        <v>167</v>
      </c>
      <c r="D120" s="249"/>
      <c r="E120" s="250" t="s">
        <v>167</v>
      </c>
      <c r="F120" s="250" t="s">
        <v>31</v>
      </c>
      <c r="G120" s="249" t="s">
        <v>12</v>
      </c>
      <c r="H120" s="249"/>
      <c r="I120" s="250"/>
    </row>
    <row r="121" ht="22.5" spans="1:9">
      <c r="A121" s="249">
        <v>412001</v>
      </c>
      <c r="B121" s="249">
        <v>115</v>
      </c>
      <c r="C121" s="250" t="s">
        <v>168</v>
      </c>
      <c r="D121" s="249"/>
      <c r="E121" s="250" t="s">
        <v>168</v>
      </c>
      <c r="F121" s="250" t="s">
        <v>31</v>
      </c>
      <c r="G121" s="249" t="s">
        <v>12</v>
      </c>
      <c r="H121" s="249"/>
      <c r="I121" s="250"/>
    </row>
    <row r="122" ht="22.5" spans="1:9">
      <c r="A122" s="249">
        <v>336001</v>
      </c>
      <c r="B122" s="249">
        <v>116</v>
      </c>
      <c r="C122" s="250" t="s">
        <v>169</v>
      </c>
      <c r="D122" s="249"/>
      <c r="E122" s="250" t="s">
        <v>169</v>
      </c>
      <c r="F122" s="250" t="s">
        <v>29</v>
      </c>
      <c r="G122" s="249" t="s">
        <v>12</v>
      </c>
      <c r="H122" s="249"/>
      <c r="I122" s="250"/>
    </row>
    <row r="123" ht="22.5" spans="1:9">
      <c r="A123" s="249">
        <v>474001</v>
      </c>
      <c r="B123" s="249">
        <v>117</v>
      </c>
      <c r="C123" s="250" t="s">
        <v>170</v>
      </c>
      <c r="D123" s="249"/>
      <c r="E123" s="250" t="s">
        <v>170</v>
      </c>
      <c r="F123" s="250" t="s">
        <v>34</v>
      </c>
      <c r="G123" s="249" t="s">
        <v>12</v>
      </c>
      <c r="H123" s="249"/>
      <c r="I123" s="250"/>
    </row>
    <row r="124" ht="22.5" spans="1:9">
      <c r="A124" s="249">
        <v>478001</v>
      </c>
      <c r="B124" s="249">
        <v>118</v>
      </c>
      <c r="C124" s="250" t="s">
        <v>171</v>
      </c>
      <c r="D124" s="249"/>
      <c r="E124" s="250" t="s">
        <v>171</v>
      </c>
      <c r="F124" s="250" t="s">
        <v>34</v>
      </c>
      <c r="G124" s="249" t="s">
        <v>12</v>
      </c>
      <c r="H124" s="249"/>
      <c r="I124" s="250"/>
    </row>
    <row r="125" ht="22.5" spans="1:9">
      <c r="A125" s="249">
        <v>370001</v>
      </c>
      <c r="B125" s="249">
        <v>119</v>
      </c>
      <c r="C125" s="250" t="s">
        <v>172</v>
      </c>
      <c r="D125" s="249"/>
      <c r="E125" s="250" t="s">
        <v>172</v>
      </c>
      <c r="F125" s="250" t="s">
        <v>34</v>
      </c>
      <c r="G125" s="249" t="s">
        <v>12</v>
      </c>
      <c r="H125" s="249"/>
      <c r="I125" s="250"/>
    </row>
    <row r="126" ht="22.5" spans="1:9">
      <c r="A126" s="249">
        <v>270004</v>
      </c>
      <c r="B126" s="249">
        <v>120</v>
      </c>
      <c r="C126" s="250" t="s">
        <v>173</v>
      </c>
      <c r="D126" s="249"/>
      <c r="E126" s="250" t="s">
        <v>173</v>
      </c>
      <c r="F126" s="250" t="s">
        <v>20</v>
      </c>
      <c r="G126" s="249" t="s">
        <v>12</v>
      </c>
      <c r="H126" s="249"/>
      <c r="I126" s="250"/>
    </row>
    <row r="127" ht="22.5" spans="1:9">
      <c r="A127" s="249">
        <v>250005</v>
      </c>
      <c r="B127" s="249">
        <v>121</v>
      </c>
      <c r="C127" s="250" t="s">
        <v>174</v>
      </c>
      <c r="D127" s="249"/>
      <c r="E127" s="250" t="s">
        <v>174</v>
      </c>
      <c r="F127" s="250" t="s">
        <v>20</v>
      </c>
      <c r="G127" s="249" t="s">
        <v>175</v>
      </c>
      <c r="H127" s="249"/>
      <c r="I127" s="250"/>
    </row>
    <row r="128" ht="22.5" spans="1:9">
      <c r="A128" s="249">
        <v>250006</v>
      </c>
      <c r="B128" s="249">
        <v>122</v>
      </c>
      <c r="C128" s="250" t="s">
        <v>176</v>
      </c>
      <c r="D128" s="249"/>
      <c r="E128" s="250" t="s">
        <v>176</v>
      </c>
      <c r="F128" s="250" t="s">
        <v>20</v>
      </c>
      <c r="G128" s="249" t="s">
        <v>175</v>
      </c>
      <c r="H128" s="249"/>
      <c r="I128" s="250"/>
    </row>
    <row r="129" ht="22.5" spans="1:9">
      <c r="A129" s="249">
        <v>250007</v>
      </c>
      <c r="B129" s="249">
        <v>123</v>
      </c>
      <c r="C129" s="250" t="s">
        <v>177</v>
      </c>
      <c r="D129" s="249"/>
      <c r="E129" s="250" t="s">
        <v>177</v>
      </c>
      <c r="F129" s="250" t="s">
        <v>20</v>
      </c>
      <c r="G129" s="249" t="s">
        <v>175</v>
      </c>
      <c r="H129" s="249"/>
      <c r="I129" s="250"/>
    </row>
    <row r="130" ht="22.5" spans="1:9">
      <c r="A130" s="249">
        <v>250008</v>
      </c>
      <c r="B130" s="249">
        <v>124</v>
      </c>
      <c r="C130" s="250" t="s">
        <v>178</v>
      </c>
      <c r="D130" s="249"/>
      <c r="E130" s="250" t="s">
        <v>178</v>
      </c>
      <c r="F130" s="250" t="s">
        <v>20</v>
      </c>
      <c r="G130" s="249" t="s">
        <v>175</v>
      </c>
      <c r="H130" s="249"/>
      <c r="I130" s="250"/>
    </row>
    <row r="131" ht="22.5" spans="1:9">
      <c r="A131" s="249">
        <v>250009</v>
      </c>
      <c r="B131" s="249">
        <v>125</v>
      </c>
      <c r="C131" s="250" t="s">
        <v>179</v>
      </c>
      <c r="D131" s="249"/>
      <c r="E131" s="250" t="s">
        <v>179</v>
      </c>
      <c r="F131" s="250" t="s">
        <v>20</v>
      </c>
      <c r="G131" s="249" t="s">
        <v>175</v>
      </c>
      <c r="H131" s="249"/>
      <c r="I131" s="250"/>
    </row>
    <row r="132" ht="22.5" spans="1:9">
      <c r="A132" s="249">
        <v>250010</v>
      </c>
      <c r="B132" s="249">
        <v>126</v>
      </c>
      <c r="C132" s="250" t="s">
        <v>180</v>
      </c>
      <c r="D132" s="249"/>
      <c r="E132" s="250" t="s">
        <v>180</v>
      </c>
      <c r="F132" s="250" t="s">
        <v>20</v>
      </c>
      <c r="G132" s="249" t="s">
        <v>175</v>
      </c>
      <c r="H132" s="249"/>
      <c r="I132" s="250"/>
    </row>
    <row r="133" ht="22.5" spans="1:9">
      <c r="A133" s="249">
        <v>250011</v>
      </c>
      <c r="B133" s="249">
        <v>127</v>
      </c>
      <c r="C133" s="250" t="s">
        <v>181</v>
      </c>
      <c r="D133" s="249"/>
      <c r="E133" s="250" t="s">
        <v>181</v>
      </c>
      <c r="F133" s="250" t="s">
        <v>20</v>
      </c>
      <c r="G133" s="249" t="s">
        <v>175</v>
      </c>
      <c r="H133" s="249"/>
      <c r="I133" s="250"/>
    </row>
    <row r="134" ht="22.5" spans="1:9">
      <c r="A134" s="249">
        <v>250012</v>
      </c>
      <c r="B134" s="249">
        <v>128</v>
      </c>
      <c r="C134" s="250" t="s">
        <v>182</v>
      </c>
      <c r="D134" s="249"/>
      <c r="E134" s="250" t="s">
        <v>182</v>
      </c>
      <c r="F134" s="250" t="s">
        <v>20</v>
      </c>
      <c r="G134" s="249" t="s">
        <v>175</v>
      </c>
      <c r="H134" s="249"/>
      <c r="I134" s="250"/>
    </row>
    <row r="135" ht="22.5" spans="1:9">
      <c r="A135" s="249">
        <v>250013</v>
      </c>
      <c r="B135" s="249">
        <v>129</v>
      </c>
      <c r="C135" s="250" t="s">
        <v>183</v>
      </c>
      <c r="D135" s="249"/>
      <c r="E135" s="250" t="s">
        <v>183</v>
      </c>
      <c r="F135" s="250" t="s">
        <v>20</v>
      </c>
      <c r="G135" s="249" t="s">
        <v>175</v>
      </c>
      <c r="H135" s="249"/>
      <c r="I135" s="250"/>
    </row>
    <row r="136" ht="22.5" spans="1:9">
      <c r="A136" s="249">
        <v>250014</v>
      </c>
      <c r="B136" s="249">
        <v>130</v>
      </c>
      <c r="C136" s="250" t="s">
        <v>184</v>
      </c>
      <c r="D136" s="249"/>
      <c r="E136" s="250" t="s">
        <v>184</v>
      </c>
      <c r="F136" s="250" t="s">
        <v>20</v>
      </c>
      <c r="G136" s="249" t="s">
        <v>175</v>
      </c>
      <c r="H136" s="249"/>
      <c r="I136" s="250"/>
    </row>
    <row r="137" ht="22.5" spans="1:9">
      <c r="A137" s="249">
        <v>250015</v>
      </c>
      <c r="B137" s="249">
        <v>131</v>
      </c>
      <c r="C137" s="250" t="s">
        <v>185</v>
      </c>
      <c r="D137" s="249"/>
      <c r="E137" s="250" t="s">
        <v>185</v>
      </c>
      <c r="F137" s="250" t="s">
        <v>20</v>
      </c>
      <c r="G137" s="249" t="s">
        <v>175</v>
      </c>
      <c r="H137" s="249"/>
      <c r="I137" s="250"/>
    </row>
    <row r="138" ht="22.5" spans="1:9">
      <c r="A138" s="249">
        <v>250016</v>
      </c>
      <c r="B138" s="249">
        <v>132</v>
      </c>
      <c r="C138" s="250" t="s">
        <v>186</v>
      </c>
      <c r="D138" s="249"/>
      <c r="E138" s="250" t="s">
        <v>186</v>
      </c>
      <c r="F138" s="250" t="s">
        <v>20</v>
      </c>
      <c r="G138" s="249" t="s">
        <v>175</v>
      </c>
      <c r="H138" s="249"/>
      <c r="I138" s="250"/>
    </row>
    <row r="139" ht="22.5" spans="1:9">
      <c r="A139" s="249">
        <v>250017</v>
      </c>
      <c r="B139" s="249">
        <v>133</v>
      </c>
      <c r="C139" s="250" t="s">
        <v>187</v>
      </c>
      <c r="D139" s="249"/>
      <c r="E139" s="250" t="s">
        <v>187</v>
      </c>
      <c r="F139" s="250" t="s">
        <v>20</v>
      </c>
      <c r="G139" s="249" t="s">
        <v>175</v>
      </c>
      <c r="H139" s="249"/>
      <c r="I139" s="250"/>
    </row>
    <row r="140" ht="22.5" spans="1:9">
      <c r="A140" s="249">
        <v>250018</v>
      </c>
      <c r="B140" s="249">
        <v>134</v>
      </c>
      <c r="C140" s="250" t="s">
        <v>188</v>
      </c>
      <c r="D140" s="249"/>
      <c r="E140" s="250" t="s">
        <v>188</v>
      </c>
      <c r="F140" s="250" t="s">
        <v>20</v>
      </c>
      <c r="G140" s="249" t="s">
        <v>175</v>
      </c>
      <c r="H140" s="249"/>
      <c r="I140" s="250"/>
    </row>
    <row r="141" ht="22.5" spans="1:9">
      <c r="A141" s="249">
        <v>250019</v>
      </c>
      <c r="B141" s="249">
        <v>135</v>
      </c>
      <c r="C141" s="250" t="s">
        <v>189</v>
      </c>
      <c r="D141" s="249"/>
      <c r="E141" s="250" t="s">
        <v>189</v>
      </c>
      <c r="F141" s="250" t="s">
        <v>20</v>
      </c>
      <c r="G141" s="249" t="s">
        <v>175</v>
      </c>
      <c r="H141" s="249"/>
      <c r="I141" s="250"/>
    </row>
    <row r="142" ht="22.5" spans="1:9">
      <c r="A142" s="249">
        <v>250021</v>
      </c>
      <c r="B142" s="249">
        <v>136</v>
      </c>
      <c r="C142" s="250" t="s">
        <v>190</v>
      </c>
      <c r="D142" s="249"/>
      <c r="E142" s="250" t="s">
        <v>190</v>
      </c>
      <c r="F142" s="250" t="s">
        <v>20</v>
      </c>
      <c r="G142" s="249" t="s">
        <v>175</v>
      </c>
      <c r="H142" s="249"/>
      <c r="I142" s="250"/>
    </row>
    <row r="143" ht="22.5" spans="1:9">
      <c r="A143" s="249">
        <v>250048</v>
      </c>
      <c r="B143" s="249">
        <v>137</v>
      </c>
      <c r="C143" s="250" t="s">
        <v>191</v>
      </c>
      <c r="D143" s="249"/>
      <c r="E143" s="250" t="s">
        <v>191</v>
      </c>
      <c r="F143" s="250" t="s">
        <v>20</v>
      </c>
      <c r="G143" s="249" t="s">
        <v>175</v>
      </c>
      <c r="H143" s="249"/>
      <c r="I143" s="250"/>
    </row>
    <row r="144" ht="22.5" spans="1:9">
      <c r="A144" s="249">
        <v>250050</v>
      </c>
      <c r="B144" s="249">
        <v>138</v>
      </c>
      <c r="C144" s="250" t="s">
        <v>192</v>
      </c>
      <c r="D144" s="249"/>
      <c r="E144" s="250" t="s">
        <v>192</v>
      </c>
      <c r="F144" s="250" t="s">
        <v>20</v>
      </c>
      <c r="G144" s="249" t="s">
        <v>175</v>
      </c>
      <c r="H144" s="249"/>
      <c r="I144" s="250"/>
    </row>
    <row r="145" ht="22.5" spans="1:9">
      <c r="A145" s="249">
        <v>250051</v>
      </c>
      <c r="B145" s="249">
        <v>139</v>
      </c>
      <c r="C145" s="250" t="s">
        <v>193</v>
      </c>
      <c r="D145" s="249"/>
      <c r="E145" s="250" t="s">
        <v>193</v>
      </c>
      <c r="F145" s="250" t="s">
        <v>20</v>
      </c>
      <c r="G145" s="249" t="s">
        <v>175</v>
      </c>
      <c r="H145" s="249"/>
      <c r="I145" s="250"/>
    </row>
    <row r="146" ht="22.5" spans="1:9">
      <c r="A146" s="249">
        <v>250053</v>
      </c>
      <c r="B146" s="249">
        <v>140</v>
      </c>
      <c r="C146" s="250" t="s">
        <v>194</v>
      </c>
      <c r="D146" s="249"/>
      <c r="E146" s="250" t="s">
        <v>194</v>
      </c>
      <c r="F146" s="250" t="s">
        <v>20</v>
      </c>
      <c r="G146" s="249" t="s">
        <v>175</v>
      </c>
      <c r="H146" s="249"/>
      <c r="I146" s="250"/>
    </row>
    <row r="147" ht="22.5" spans="1:9">
      <c r="A147" s="249">
        <v>250054</v>
      </c>
      <c r="B147" s="249">
        <v>141</v>
      </c>
      <c r="C147" s="250" t="s">
        <v>195</v>
      </c>
      <c r="D147" s="249"/>
      <c r="E147" s="250" t="s">
        <v>195</v>
      </c>
      <c r="F147" s="250" t="s">
        <v>20</v>
      </c>
      <c r="G147" s="249" t="s">
        <v>175</v>
      </c>
      <c r="H147" s="249"/>
      <c r="I147" s="250"/>
    </row>
    <row r="148" ht="22.5" spans="1:9">
      <c r="A148" s="249">
        <v>250055</v>
      </c>
      <c r="B148" s="249">
        <v>142</v>
      </c>
      <c r="C148" s="250" t="s">
        <v>196</v>
      </c>
      <c r="D148" s="249"/>
      <c r="E148" s="250" t="s">
        <v>196</v>
      </c>
      <c r="F148" s="250" t="s">
        <v>20</v>
      </c>
      <c r="G148" s="249" t="s">
        <v>175</v>
      </c>
      <c r="H148" s="249"/>
      <c r="I148" s="250"/>
    </row>
    <row r="149" ht="22.5" spans="1:9">
      <c r="A149" s="249">
        <v>250057</v>
      </c>
      <c r="B149" s="249">
        <v>143</v>
      </c>
      <c r="C149" s="250" t="s">
        <v>197</v>
      </c>
      <c r="D149" s="249"/>
      <c r="E149" s="250" t="s">
        <v>197</v>
      </c>
      <c r="F149" s="250" t="s">
        <v>20</v>
      </c>
      <c r="G149" s="249" t="s">
        <v>175</v>
      </c>
      <c r="H149" s="249"/>
      <c r="I149" s="250"/>
    </row>
    <row r="150" ht="22.5" spans="1:9">
      <c r="A150" s="249">
        <v>250058</v>
      </c>
      <c r="B150" s="249">
        <v>144</v>
      </c>
      <c r="C150" s="250" t="s">
        <v>198</v>
      </c>
      <c r="D150" s="249"/>
      <c r="E150" s="250" t="s">
        <v>198</v>
      </c>
      <c r="F150" s="250" t="s">
        <v>20</v>
      </c>
      <c r="G150" s="249" t="s">
        <v>175</v>
      </c>
      <c r="H150" s="249"/>
      <c r="I150" s="250"/>
    </row>
    <row r="151" ht="22.5" spans="1:9">
      <c r="A151" s="249">
        <v>361001</v>
      </c>
      <c r="B151" s="249">
        <v>145</v>
      </c>
      <c r="C151" s="250" t="s">
        <v>199</v>
      </c>
      <c r="D151" s="249"/>
      <c r="E151" s="250" t="s">
        <v>199</v>
      </c>
      <c r="F151" s="250" t="s">
        <v>34</v>
      </c>
      <c r="G151" s="249" t="s">
        <v>12</v>
      </c>
      <c r="H151" s="249"/>
      <c r="I151" s="250"/>
    </row>
    <row r="152" ht="22.5" spans="1:9">
      <c r="A152" s="249">
        <v>362001</v>
      </c>
      <c r="B152" s="249">
        <v>146</v>
      </c>
      <c r="C152" s="250" t="s">
        <v>200</v>
      </c>
      <c r="D152" s="249"/>
      <c r="E152" s="250" t="s">
        <v>200</v>
      </c>
      <c r="F152" s="250" t="s">
        <v>34</v>
      </c>
      <c r="G152" s="249" t="s">
        <v>12</v>
      </c>
      <c r="H152" s="249"/>
      <c r="I152" s="250"/>
    </row>
    <row r="153" ht="22.5" spans="1:9">
      <c r="A153" s="249">
        <v>373001</v>
      </c>
      <c r="B153" s="249">
        <v>147</v>
      </c>
      <c r="C153" s="250" t="s">
        <v>201</v>
      </c>
      <c r="D153" s="249"/>
      <c r="E153" s="250" t="s">
        <v>201</v>
      </c>
      <c r="F153" s="250" t="s">
        <v>34</v>
      </c>
      <c r="G153" s="249" t="s">
        <v>12</v>
      </c>
      <c r="H153" s="249"/>
      <c r="I153" s="250"/>
    </row>
    <row r="154" ht="22.5" spans="1:9">
      <c r="A154" s="249">
        <v>470001</v>
      </c>
      <c r="B154" s="249">
        <v>148</v>
      </c>
      <c r="C154" s="250" t="s">
        <v>202</v>
      </c>
      <c r="D154" s="249"/>
      <c r="E154" s="250" t="s">
        <v>202</v>
      </c>
      <c r="F154" s="250" t="s">
        <v>34</v>
      </c>
      <c r="G154" s="249" t="s">
        <v>12</v>
      </c>
      <c r="H154" s="249"/>
      <c r="I154" s="250"/>
    </row>
    <row r="155" ht="22.5" spans="1:9">
      <c r="A155" s="249">
        <v>471001</v>
      </c>
      <c r="B155" s="249">
        <v>149</v>
      </c>
      <c r="C155" s="250" t="s">
        <v>203</v>
      </c>
      <c r="D155" s="249"/>
      <c r="E155" s="250" t="s">
        <v>203</v>
      </c>
      <c r="F155" s="250" t="s">
        <v>34</v>
      </c>
      <c r="G155" s="249" t="s">
        <v>12</v>
      </c>
      <c r="H155" s="249"/>
      <c r="I155" s="250"/>
    </row>
    <row r="156" ht="22.5" spans="1:9">
      <c r="A156" s="249">
        <v>363001</v>
      </c>
      <c r="B156" s="249">
        <v>150</v>
      </c>
      <c r="C156" s="250" t="s">
        <v>204</v>
      </c>
      <c r="D156" s="249"/>
      <c r="E156" s="250" t="s">
        <v>204</v>
      </c>
      <c r="F156" s="250" t="s">
        <v>34</v>
      </c>
      <c r="G156" s="249" t="s">
        <v>12</v>
      </c>
      <c r="H156" s="249"/>
      <c r="I156" s="250"/>
    </row>
    <row r="157" ht="22.5" spans="1:9">
      <c r="A157" s="249">
        <v>450001</v>
      </c>
      <c r="B157" s="249">
        <v>151</v>
      </c>
      <c r="C157" s="250" t="s">
        <v>205</v>
      </c>
      <c r="D157" s="249"/>
      <c r="E157" s="250" t="s">
        <v>205</v>
      </c>
      <c r="F157" s="250" t="s">
        <v>20</v>
      </c>
      <c r="G157" s="249" t="s">
        <v>12</v>
      </c>
      <c r="H157" s="249"/>
      <c r="I157" s="250"/>
    </row>
    <row r="158" ht="22.5" spans="1:9">
      <c r="A158" s="249">
        <v>454001</v>
      </c>
      <c r="B158" s="249">
        <v>152</v>
      </c>
      <c r="C158" s="250" t="s">
        <v>206</v>
      </c>
      <c r="D158" s="249"/>
      <c r="E158" s="250" t="s">
        <v>206</v>
      </c>
      <c r="F158" s="250" t="s">
        <v>34</v>
      </c>
      <c r="G158" s="249" t="s">
        <v>12</v>
      </c>
      <c r="H158" s="249"/>
      <c r="I158" s="250"/>
    </row>
    <row r="159" ht="22.5" spans="1:9">
      <c r="A159" s="249">
        <v>455001</v>
      </c>
      <c r="B159" s="249">
        <v>153</v>
      </c>
      <c r="C159" s="250" t="s">
        <v>207</v>
      </c>
      <c r="D159" s="249"/>
      <c r="E159" s="250" t="s">
        <v>207</v>
      </c>
      <c r="F159" s="250" t="s">
        <v>34</v>
      </c>
      <c r="G159" s="249" t="s">
        <v>12</v>
      </c>
      <c r="H159" s="249"/>
      <c r="I159" s="250"/>
    </row>
    <row r="160" ht="22.5" spans="1:9">
      <c r="A160" s="249">
        <v>457001</v>
      </c>
      <c r="B160" s="249">
        <v>154</v>
      </c>
      <c r="C160" s="250" t="s">
        <v>208</v>
      </c>
      <c r="D160" s="249"/>
      <c r="E160" s="250" t="s">
        <v>208</v>
      </c>
      <c r="F160" s="250" t="s">
        <v>34</v>
      </c>
      <c r="G160" s="249" t="s">
        <v>12</v>
      </c>
      <c r="H160" s="249"/>
      <c r="I160" s="250"/>
    </row>
    <row r="161" ht="22.5" spans="1:9">
      <c r="A161" s="249">
        <v>459001</v>
      </c>
      <c r="B161" s="249">
        <v>155</v>
      </c>
      <c r="C161" s="250" t="s">
        <v>209</v>
      </c>
      <c r="D161" s="249"/>
      <c r="E161" s="250" t="s">
        <v>209</v>
      </c>
      <c r="F161" s="250" t="s">
        <v>34</v>
      </c>
      <c r="G161" s="249" t="s">
        <v>12</v>
      </c>
      <c r="H161" s="249"/>
      <c r="I161" s="250"/>
    </row>
    <row r="162" ht="22.5" spans="1:9">
      <c r="A162" s="249">
        <v>461001</v>
      </c>
      <c r="B162" s="249">
        <v>156</v>
      </c>
      <c r="C162" s="250" t="s">
        <v>210</v>
      </c>
      <c r="D162" s="249"/>
      <c r="E162" s="250" t="s">
        <v>210</v>
      </c>
      <c r="F162" s="250" t="s">
        <v>34</v>
      </c>
      <c r="G162" s="249" t="s">
        <v>12</v>
      </c>
      <c r="H162" s="249"/>
      <c r="I162" s="250"/>
    </row>
    <row r="163" ht="22.5" spans="1:9">
      <c r="A163" s="249">
        <v>463001</v>
      </c>
      <c r="B163" s="249">
        <v>157</v>
      </c>
      <c r="C163" s="250" t="s">
        <v>211</v>
      </c>
      <c r="D163" s="249"/>
      <c r="E163" s="250" t="s">
        <v>211</v>
      </c>
      <c r="F163" s="250" t="s">
        <v>34</v>
      </c>
      <c r="G163" s="249" t="s">
        <v>12</v>
      </c>
      <c r="H163" s="249"/>
      <c r="I163" s="250"/>
    </row>
    <row r="164" ht="22.5" spans="1:9">
      <c r="A164" s="249">
        <v>465001</v>
      </c>
      <c r="B164" s="249">
        <v>158</v>
      </c>
      <c r="C164" s="250" t="s">
        <v>212</v>
      </c>
      <c r="D164" s="249"/>
      <c r="E164" s="250" t="s">
        <v>212</v>
      </c>
      <c r="F164" s="250" t="s">
        <v>34</v>
      </c>
      <c r="G164" s="249" t="s">
        <v>12</v>
      </c>
      <c r="H164" s="249"/>
      <c r="I164" s="250"/>
    </row>
    <row r="165" ht="22.5" spans="1:9">
      <c r="A165" s="249">
        <v>466001</v>
      </c>
      <c r="B165" s="249">
        <v>159</v>
      </c>
      <c r="C165" s="250" t="s">
        <v>213</v>
      </c>
      <c r="D165" s="249"/>
      <c r="E165" s="250" t="s">
        <v>213</v>
      </c>
      <c r="F165" s="250" t="s">
        <v>34</v>
      </c>
      <c r="G165" s="249" t="s">
        <v>12</v>
      </c>
      <c r="H165" s="249"/>
      <c r="I165" s="250"/>
    </row>
    <row r="166" ht="22.5" spans="1:9">
      <c r="A166" s="249">
        <v>467001</v>
      </c>
      <c r="B166" s="249">
        <v>160</v>
      </c>
      <c r="C166" s="250" t="s">
        <v>214</v>
      </c>
      <c r="D166" s="249"/>
      <c r="E166" s="250" t="s">
        <v>214</v>
      </c>
      <c r="F166" s="250" t="s">
        <v>34</v>
      </c>
      <c r="G166" s="249" t="s">
        <v>12</v>
      </c>
      <c r="H166" s="249"/>
      <c r="I166" s="250"/>
    </row>
    <row r="167" ht="22.5" spans="1:9">
      <c r="A167" s="249">
        <v>469001</v>
      </c>
      <c r="B167" s="249">
        <v>161</v>
      </c>
      <c r="C167" s="250" t="s">
        <v>215</v>
      </c>
      <c r="D167" s="249"/>
      <c r="E167" s="250" t="s">
        <v>215</v>
      </c>
      <c r="F167" s="250" t="s">
        <v>34</v>
      </c>
      <c r="G167" s="249" t="s">
        <v>12</v>
      </c>
      <c r="H167" s="249"/>
      <c r="I167" s="250"/>
    </row>
    <row r="168" ht="22.5" spans="1:9">
      <c r="A168" s="249">
        <v>250059</v>
      </c>
      <c r="B168" s="249">
        <v>162</v>
      </c>
      <c r="C168" s="250" t="s">
        <v>216</v>
      </c>
      <c r="D168" s="249"/>
      <c r="E168" s="250" t="s">
        <v>216</v>
      </c>
      <c r="F168" s="250" t="s">
        <v>20</v>
      </c>
      <c r="G168" s="249" t="s">
        <v>175</v>
      </c>
      <c r="H168" s="249"/>
      <c r="I168" s="250"/>
    </row>
    <row r="169" ht="22.5" spans="1:9">
      <c r="A169" s="249">
        <v>601001</v>
      </c>
      <c r="B169" s="249">
        <v>163</v>
      </c>
      <c r="C169" s="250" t="s">
        <v>217</v>
      </c>
      <c r="D169" s="249"/>
      <c r="E169" s="250" t="s">
        <v>217</v>
      </c>
      <c r="F169" s="250" t="s">
        <v>11</v>
      </c>
      <c r="G169" s="249" t="s">
        <v>12</v>
      </c>
      <c r="H169" s="249"/>
      <c r="I169" s="250"/>
    </row>
    <row r="170" ht="22.5" spans="1:9">
      <c r="A170" s="249">
        <v>602001</v>
      </c>
      <c r="B170" s="249">
        <v>164</v>
      </c>
      <c r="C170" s="250" t="s">
        <v>218</v>
      </c>
      <c r="D170" s="249"/>
      <c r="E170" s="250" t="s">
        <v>218</v>
      </c>
      <c r="F170" s="250" t="s">
        <v>11</v>
      </c>
      <c r="G170" s="249" t="s">
        <v>12</v>
      </c>
      <c r="H170" s="249"/>
      <c r="I170" s="250"/>
    </row>
    <row r="171" ht="22.5" spans="1:9">
      <c r="A171" s="249">
        <v>603001</v>
      </c>
      <c r="B171" s="249">
        <v>165</v>
      </c>
      <c r="C171" s="250" t="s">
        <v>219</v>
      </c>
      <c r="D171" s="249"/>
      <c r="E171" s="250" t="s">
        <v>219</v>
      </c>
      <c r="F171" s="250" t="s">
        <v>11</v>
      </c>
      <c r="G171" s="249" t="s">
        <v>12</v>
      </c>
      <c r="H171" s="249"/>
      <c r="I171" s="250"/>
    </row>
    <row r="172" ht="22.5" spans="1:9">
      <c r="A172" s="249">
        <v>604001</v>
      </c>
      <c r="B172" s="249">
        <v>166</v>
      </c>
      <c r="C172" s="250" t="s">
        <v>220</v>
      </c>
      <c r="D172" s="249"/>
      <c r="E172" s="250" t="s">
        <v>220</v>
      </c>
      <c r="F172" s="250" t="s">
        <v>11</v>
      </c>
      <c r="G172" s="249" t="s">
        <v>12</v>
      </c>
      <c r="H172" s="249"/>
      <c r="I172" s="250"/>
    </row>
    <row r="173" ht="22.5" spans="1:9">
      <c r="A173" s="249">
        <v>605001</v>
      </c>
      <c r="B173" s="249">
        <v>167</v>
      </c>
      <c r="C173" s="250" t="s">
        <v>221</v>
      </c>
      <c r="D173" s="249"/>
      <c r="E173" s="250" t="s">
        <v>221</v>
      </c>
      <c r="F173" s="250" t="s">
        <v>11</v>
      </c>
      <c r="G173" s="249" t="s">
        <v>12</v>
      </c>
      <c r="H173" s="249"/>
      <c r="I173" s="250"/>
    </row>
    <row r="174" ht="22.5" spans="1:9">
      <c r="A174" s="249">
        <v>606001</v>
      </c>
      <c r="B174" s="249">
        <v>168</v>
      </c>
      <c r="C174" s="250" t="s">
        <v>222</v>
      </c>
      <c r="D174" s="249"/>
      <c r="E174" s="250" t="s">
        <v>222</v>
      </c>
      <c r="F174" s="250" t="s">
        <v>11</v>
      </c>
      <c r="G174" s="249" t="s">
        <v>12</v>
      </c>
      <c r="H174" s="249"/>
      <c r="I174" s="250"/>
    </row>
    <row r="175" ht="22.5" spans="1:9">
      <c r="A175" s="249">
        <v>607001</v>
      </c>
      <c r="B175" s="249">
        <v>169</v>
      </c>
      <c r="C175" s="250" t="s">
        <v>223</v>
      </c>
      <c r="D175" s="249"/>
      <c r="E175" s="250" t="s">
        <v>223</v>
      </c>
      <c r="F175" s="250" t="s">
        <v>11</v>
      </c>
      <c r="G175" s="249" t="s">
        <v>12</v>
      </c>
      <c r="H175" s="249"/>
      <c r="I175" s="250"/>
    </row>
    <row r="176" ht="22.5" spans="1:9">
      <c r="A176" s="249">
        <v>608001</v>
      </c>
      <c r="B176" s="249">
        <v>170</v>
      </c>
      <c r="C176" s="250" t="s">
        <v>224</v>
      </c>
      <c r="D176" s="249"/>
      <c r="E176" s="250" t="s">
        <v>224</v>
      </c>
      <c r="F176" s="250" t="s">
        <v>11</v>
      </c>
      <c r="G176" s="249" t="s">
        <v>12</v>
      </c>
      <c r="H176" s="249"/>
      <c r="I176" s="250"/>
    </row>
    <row r="177" ht="22.5" spans="1:9">
      <c r="A177" s="249">
        <v>609001</v>
      </c>
      <c r="B177" s="249">
        <v>171</v>
      </c>
      <c r="C177" s="250" t="s">
        <v>225</v>
      </c>
      <c r="D177" s="249"/>
      <c r="E177" s="250" t="s">
        <v>225</v>
      </c>
      <c r="F177" s="250" t="s">
        <v>11</v>
      </c>
      <c r="G177" s="249" t="s">
        <v>12</v>
      </c>
      <c r="H177" s="249"/>
      <c r="I177" s="250"/>
    </row>
    <row r="178" ht="22.5" spans="1:9">
      <c r="A178" s="249">
        <v>610001</v>
      </c>
      <c r="B178" s="249">
        <v>172</v>
      </c>
      <c r="C178" s="250" t="s">
        <v>226</v>
      </c>
      <c r="D178" s="249"/>
      <c r="E178" s="250" t="s">
        <v>226</v>
      </c>
      <c r="F178" s="250" t="s">
        <v>11</v>
      </c>
      <c r="G178" s="249" t="s">
        <v>12</v>
      </c>
      <c r="H178" s="249"/>
      <c r="I178" s="250"/>
    </row>
    <row r="179" ht="22.5" spans="1:9">
      <c r="A179" s="249">
        <v>611001</v>
      </c>
      <c r="B179" s="249">
        <v>173</v>
      </c>
      <c r="C179" s="250" t="s">
        <v>227</v>
      </c>
      <c r="D179" s="249"/>
      <c r="E179" s="250" t="s">
        <v>227</v>
      </c>
      <c r="F179" s="250" t="s">
        <v>11</v>
      </c>
      <c r="G179" s="249" t="s">
        <v>12</v>
      </c>
      <c r="H179" s="249"/>
      <c r="I179" s="250"/>
    </row>
    <row r="180" ht="22.5" spans="1:9">
      <c r="A180" s="249">
        <v>612001</v>
      </c>
      <c r="B180" s="249">
        <v>174</v>
      </c>
      <c r="C180" s="250" t="s">
        <v>228</v>
      </c>
      <c r="D180" s="249"/>
      <c r="E180" s="250" t="s">
        <v>228</v>
      </c>
      <c r="F180" s="250" t="s">
        <v>11</v>
      </c>
      <c r="G180" s="249" t="s">
        <v>12</v>
      </c>
      <c r="H180" s="249"/>
      <c r="I180" s="250"/>
    </row>
    <row r="181" ht="22.5" spans="1:9">
      <c r="A181" s="249">
        <v>613001</v>
      </c>
      <c r="B181" s="249">
        <v>175</v>
      </c>
      <c r="C181" s="250" t="s">
        <v>229</v>
      </c>
      <c r="D181" s="249"/>
      <c r="E181" s="250" t="s">
        <v>229</v>
      </c>
      <c r="F181" s="250" t="s">
        <v>11</v>
      </c>
      <c r="G181" s="249" t="s">
        <v>12</v>
      </c>
      <c r="H181" s="249"/>
      <c r="I181" s="250"/>
    </row>
    <row r="182" ht="22.5" spans="1:9">
      <c r="A182" s="249">
        <v>614001</v>
      </c>
      <c r="B182" s="249">
        <v>176</v>
      </c>
      <c r="C182" s="250" t="s">
        <v>230</v>
      </c>
      <c r="D182" s="249"/>
      <c r="E182" s="250" t="s">
        <v>230</v>
      </c>
      <c r="F182" s="250" t="s">
        <v>11</v>
      </c>
      <c r="G182" s="249" t="s">
        <v>12</v>
      </c>
      <c r="H182" s="249"/>
      <c r="I182" s="250"/>
    </row>
    <row r="183" ht="22.5" spans="1:9">
      <c r="A183" s="249">
        <v>615001</v>
      </c>
      <c r="B183" s="249">
        <v>177</v>
      </c>
      <c r="C183" s="250" t="s">
        <v>231</v>
      </c>
      <c r="D183" s="249"/>
      <c r="E183" s="250" t="s">
        <v>231</v>
      </c>
      <c r="F183" s="250" t="s">
        <v>11</v>
      </c>
      <c r="G183" s="249" t="s">
        <v>12</v>
      </c>
      <c r="H183" s="249"/>
      <c r="I183" s="250"/>
    </row>
    <row r="184" ht="22.5" spans="1:9">
      <c r="A184" s="249">
        <v>616001</v>
      </c>
      <c r="B184" s="249">
        <v>178</v>
      </c>
      <c r="C184" s="250" t="s">
        <v>232</v>
      </c>
      <c r="D184" s="249"/>
      <c r="E184" s="250" t="s">
        <v>232</v>
      </c>
      <c r="F184" s="250" t="s">
        <v>11</v>
      </c>
      <c r="G184" s="249" t="s">
        <v>12</v>
      </c>
      <c r="H184" s="249"/>
      <c r="I184" s="250"/>
    </row>
    <row r="185" ht="22.5" spans="1:9">
      <c r="A185" s="249">
        <v>617001</v>
      </c>
      <c r="B185" s="249">
        <v>179</v>
      </c>
      <c r="C185" s="250" t="s">
        <v>233</v>
      </c>
      <c r="D185" s="249"/>
      <c r="E185" s="250" t="s">
        <v>233</v>
      </c>
      <c r="F185" s="250" t="s">
        <v>11</v>
      </c>
      <c r="G185" s="249" t="s">
        <v>12</v>
      </c>
      <c r="H185" s="249"/>
      <c r="I185" s="250"/>
    </row>
    <row r="186" ht="22.5" spans="1:9">
      <c r="A186" s="249">
        <v>618001</v>
      </c>
      <c r="B186" s="249">
        <v>180</v>
      </c>
      <c r="C186" s="250" t="s">
        <v>234</v>
      </c>
      <c r="D186" s="249"/>
      <c r="E186" s="250" t="s">
        <v>234</v>
      </c>
      <c r="F186" s="250" t="s">
        <v>11</v>
      </c>
      <c r="G186" s="249" t="s">
        <v>12</v>
      </c>
      <c r="H186" s="249"/>
      <c r="I186" s="250"/>
    </row>
    <row r="187" ht="22.5" spans="1:9">
      <c r="A187" s="249">
        <v>619001</v>
      </c>
      <c r="B187" s="249">
        <v>181</v>
      </c>
      <c r="C187" s="250" t="s">
        <v>235</v>
      </c>
      <c r="D187" s="249"/>
      <c r="E187" s="250" t="s">
        <v>235</v>
      </c>
      <c r="F187" s="250" t="s">
        <v>11</v>
      </c>
      <c r="G187" s="249" t="s">
        <v>12</v>
      </c>
      <c r="H187" s="249"/>
      <c r="I187" s="250"/>
    </row>
    <row r="188" ht="22.5" spans="1:9">
      <c r="A188" s="249">
        <v>620001</v>
      </c>
      <c r="B188" s="249">
        <v>182</v>
      </c>
      <c r="C188" s="250" t="s">
        <v>236</v>
      </c>
      <c r="D188" s="249"/>
      <c r="E188" s="250" t="s">
        <v>236</v>
      </c>
      <c r="F188" s="250" t="s">
        <v>11</v>
      </c>
      <c r="G188" s="249" t="s">
        <v>12</v>
      </c>
      <c r="H188" s="249"/>
      <c r="I188" s="250"/>
    </row>
    <row r="189" ht="22.5" spans="1:9">
      <c r="A189" s="249">
        <v>621001</v>
      </c>
      <c r="B189" s="249">
        <v>183</v>
      </c>
      <c r="C189" s="250" t="s">
        <v>237</v>
      </c>
      <c r="D189" s="249"/>
      <c r="E189" s="250" t="s">
        <v>237</v>
      </c>
      <c r="F189" s="250" t="s">
        <v>11</v>
      </c>
      <c r="G189" s="249" t="s">
        <v>12</v>
      </c>
      <c r="H189" s="249"/>
      <c r="I189" s="250"/>
    </row>
    <row r="190" ht="22.5" spans="1:9">
      <c r="A190" s="249">
        <v>622001</v>
      </c>
      <c r="B190" s="249">
        <v>184</v>
      </c>
      <c r="C190" s="250" t="s">
        <v>238</v>
      </c>
      <c r="D190" s="249"/>
      <c r="E190" s="250" t="s">
        <v>238</v>
      </c>
      <c r="F190" s="250" t="s">
        <v>11</v>
      </c>
      <c r="G190" s="249" t="s">
        <v>12</v>
      </c>
      <c r="H190" s="249"/>
      <c r="I190" s="250"/>
    </row>
    <row r="191" ht="22.5" spans="1:9">
      <c r="A191" s="249">
        <v>623001</v>
      </c>
      <c r="B191" s="249">
        <v>185</v>
      </c>
      <c r="C191" s="250" t="s">
        <v>239</v>
      </c>
      <c r="D191" s="249"/>
      <c r="E191" s="250" t="s">
        <v>239</v>
      </c>
      <c r="F191" s="250" t="s">
        <v>11</v>
      </c>
      <c r="G191" s="249" t="s">
        <v>12</v>
      </c>
      <c r="H191" s="249"/>
      <c r="I191" s="250"/>
    </row>
    <row r="192" ht="22.5" spans="1:9">
      <c r="A192" s="249">
        <v>624001</v>
      </c>
      <c r="B192" s="249">
        <v>186</v>
      </c>
      <c r="C192" s="250" t="s">
        <v>240</v>
      </c>
      <c r="D192" s="249"/>
      <c r="E192" s="250" t="s">
        <v>240</v>
      </c>
      <c r="F192" s="250" t="s">
        <v>11</v>
      </c>
      <c r="G192" s="249" t="s">
        <v>12</v>
      </c>
      <c r="H192" s="249"/>
      <c r="I192" s="250"/>
    </row>
    <row r="193" ht="22.5" spans="1:9">
      <c r="A193" s="249">
        <v>625001</v>
      </c>
      <c r="B193" s="249">
        <v>187</v>
      </c>
      <c r="C193" s="250" t="s">
        <v>241</v>
      </c>
      <c r="D193" s="249"/>
      <c r="E193" s="250" t="s">
        <v>241</v>
      </c>
      <c r="F193" s="250" t="s">
        <v>11</v>
      </c>
      <c r="G193" s="249" t="s">
        <v>12</v>
      </c>
      <c r="H193" s="249"/>
      <c r="I193" s="250"/>
    </row>
    <row r="194" ht="22.5" spans="1:9">
      <c r="A194" s="249">
        <v>626001</v>
      </c>
      <c r="B194" s="249">
        <v>188</v>
      </c>
      <c r="C194" s="250" t="s">
        <v>242</v>
      </c>
      <c r="D194" s="249"/>
      <c r="E194" s="250" t="s">
        <v>242</v>
      </c>
      <c r="F194" s="250" t="s">
        <v>11</v>
      </c>
      <c r="G194" s="249" t="s">
        <v>12</v>
      </c>
      <c r="H194" s="249"/>
      <c r="I194" s="250"/>
    </row>
    <row r="195" ht="22.5" spans="1:9">
      <c r="A195" s="249">
        <v>627001</v>
      </c>
      <c r="B195" s="249">
        <v>189</v>
      </c>
      <c r="C195" s="250" t="s">
        <v>243</v>
      </c>
      <c r="D195" s="249"/>
      <c r="E195" s="250" t="s">
        <v>243</v>
      </c>
      <c r="F195" s="250" t="s">
        <v>11</v>
      </c>
      <c r="G195" s="249" t="s">
        <v>12</v>
      </c>
      <c r="H195" s="249"/>
      <c r="I195" s="250"/>
    </row>
    <row r="196" ht="22.5" spans="1:9">
      <c r="A196" s="249">
        <v>628001</v>
      </c>
      <c r="B196" s="249">
        <v>190</v>
      </c>
      <c r="C196" s="250" t="s">
        <v>244</v>
      </c>
      <c r="D196" s="249"/>
      <c r="E196" s="250" t="s">
        <v>244</v>
      </c>
      <c r="F196" s="250" t="s">
        <v>11</v>
      </c>
      <c r="G196" s="249" t="s">
        <v>12</v>
      </c>
      <c r="H196" s="249"/>
      <c r="I196" s="250"/>
    </row>
    <row r="197" ht="22.5" spans="1:9">
      <c r="A197" s="249">
        <v>629001</v>
      </c>
      <c r="B197" s="249">
        <v>191</v>
      </c>
      <c r="C197" s="250" t="s">
        <v>245</v>
      </c>
      <c r="D197" s="249"/>
      <c r="E197" s="250" t="s">
        <v>245</v>
      </c>
      <c r="F197" s="250" t="s">
        <v>11</v>
      </c>
      <c r="G197" s="249" t="s">
        <v>12</v>
      </c>
      <c r="H197" s="249"/>
      <c r="I197" s="250"/>
    </row>
    <row r="198" ht="22.5" spans="1:9">
      <c r="A198" s="249">
        <v>630001</v>
      </c>
      <c r="B198" s="249">
        <v>192</v>
      </c>
      <c r="C198" s="250" t="s">
        <v>246</v>
      </c>
      <c r="D198" s="249"/>
      <c r="E198" s="250" t="s">
        <v>246</v>
      </c>
      <c r="F198" s="250" t="s">
        <v>11</v>
      </c>
      <c r="G198" s="249" t="s">
        <v>12</v>
      </c>
      <c r="H198" s="249"/>
      <c r="I198" s="250"/>
    </row>
    <row r="199" ht="22.5" spans="1:9">
      <c r="A199" s="249">
        <v>631001</v>
      </c>
      <c r="B199" s="249">
        <v>193</v>
      </c>
      <c r="C199" s="250" t="s">
        <v>247</v>
      </c>
      <c r="D199" s="249"/>
      <c r="E199" s="250" t="s">
        <v>247</v>
      </c>
      <c r="F199" s="250" t="s">
        <v>11</v>
      </c>
      <c r="G199" s="249" t="s">
        <v>12</v>
      </c>
      <c r="H199" s="249"/>
      <c r="I199" s="250"/>
    </row>
    <row r="200" ht="22.5" spans="1:9">
      <c r="A200" s="249">
        <v>632001</v>
      </c>
      <c r="B200" s="249">
        <v>194</v>
      </c>
      <c r="C200" s="250" t="s">
        <v>248</v>
      </c>
      <c r="D200" s="249"/>
      <c r="E200" s="250" t="s">
        <v>248</v>
      </c>
      <c r="F200" s="250" t="s">
        <v>11</v>
      </c>
      <c r="G200" s="249" t="s">
        <v>12</v>
      </c>
      <c r="H200" s="249"/>
      <c r="I200" s="250"/>
    </row>
    <row r="201" ht="22.5" spans="1:9">
      <c r="A201" s="249">
        <v>633001</v>
      </c>
      <c r="B201" s="249">
        <v>195</v>
      </c>
      <c r="C201" s="250" t="s">
        <v>249</v>
      </c>
      <c r="D201" s="249"/>
      <c r="E201" s="250" t="s">
        <v>249</v>
      </c>
      <c r="F201" s="250" t="s">
        <v>11</v>
      </c>
      <c r="G201" s="249" t="s">
        <v>12</v>
      </c>
      <c r="H201" s="249"/>
      <c r="I201" s="250"/>
    </row>
    <row r="202" ht="22.5" spans="1:9">
      <c r="A202" s="249">
        <v>634001</v>
      </c>
      <c r="B202" s="249">
        <v>196</v>
      </c>
      <c r="C202" s="250" t="s">
        <v>250</v>
      </c>
      <c r="D202" s="249"/>
      <c r="E202" s="250" t="s">
        <v>250</v>
      </c>
      <c r="F202" s="250" t="s">
        <v>11</v>
      </c>
      <c r="G202" s="249" t="s">
        <v>12</v>
      </c>
      <c r="H202" s="249"/>
      <c r="I202" s="250"/>
    </row>
    <row r="203" ht="22.5" spans="1:9">
      <c r="A203" s="249">
        <v>635001</v>
      </c>
      <c r="B203" s="249">
        <v>197</v>
      </c>
      <c r="C203" s="250" t="s">
        <v>251</v>
      </c>
      <c r="D203" s="249"/>
      <c r="E203" s="250" t="s">
        <v>251</v>
      </c>
      <c r="F203" s="250" t="s">
        <v>11</v>
      </c>
      <c r="G203" s="249" t="s">
        <v>12</v>
      </c>
      <c r="H203" s="249"/>
      <c r="I203" s="250"/>
    </row>
    <row r="204" ht="22.5" spans="1:9">
      <c r="A204" s="249">
        <v>636001</v>
      </c>
      <c r="B204" s="249">
        <v>198</v>
      </c>
      <c r="C204" s="250" t="s">
        <v>252</v>
      </c>
      <c r="D204" s="249"/>
      <c r="E204" s="250" t="s">
        <v>252</v>
      </c>
      <c r="F204" s="250" t="s">
        <v>11</v>
      </c>
      <c r="G204" s="249" t="s">
        <v>12</v>
      </c>
      <c r="H204" s="249"/>
      <c r="I204" s="250"/>
    </row>
    <row r="205" ht="22.5" spans="1:9">
      <c r="A205" s="249">
        <v>637001</v>
      </c>
      <c r="B205" s="249">
        <v>199</v>
      </c>
      <c r="C205" s="250" t="s">
        <v>253</v>
      </c>
      <c r="D205" s="249"/>
      <c r="E205" s="250" t="s">
        <v>253</v>
      </c>
      <c r="F205" s="250" t="s">
        <v>11</v>
      </c>
      <c r="G205" s="249" t="s">
        <v>12</v>
      </c>
      <c r="H205" s="249"/>
      <c r="I205" s="250"/>
    </row>
    <row r="206" ht="22.5" spans="1:9">
      <c r="A206" s="249">
        <v>638001</v>
      </c>
      <c r="B206" s="249">
        <v>200</v>
      </c>
      <c r="C206" s="250" t="s">
        <v>254</v>
      </c>
      <c r="D206" s="249"/>
      <c r="E206" s="250" t="s">
        <v>254</v>
      </c>
      <c r="F206" s="250" t="s">
        <v>11</v>
      </c>
      <c r="G206" s="249" t="s">
        <v>12</v>
      </c>
      <c r="H206" s="249"/>
      <c r="I206" s="250"/>
    </row>
    <row r="207" ht="22.5" spans="1:9">
      <c r="A207" s="249">
        <v>641001</v>
      </c>
      <c r="B207" s="249">
        <v>201</v>
      </c>
      <c r="C207" s="250" t="s">
        <v>255</v>
      </c>
      <c r="D207" s="249"/>
      <c r="E207" s="250" t="s">
        <v>255</v>
      </c>
      <c r="F207" s="250" t="s">
        <v>11</v>
      </c>
      <c r="G207" s="249" t="s">
        <v>12</v>
      </c>
      <c r="H207" s="249"/>
      <c r="I207" s="250"/>
    </row>
    <row r="208" ht="22.5" spans="1:9">
      <c r="A208" s="249">
        <v>642001</v>
      </c>
      <c r="B208" s="249">
        <v>202</v>
      </c>
      <c r="C208" s="250" t="s">
        <v>256</v>
      </c>
      <c r="D208" s="249"/>
      <c r="E208" s="250" t="s">
        <v>256</v>
      </c>
      <c r="F208" s="250" t="s">
        <v>11</v>
      </c>
      <c r="G208" s="249" t="s">
        <v>12</v>
      </c>
      <c r="H208" s="249"/>
      <c r="I208" s="250"/>
    </row>
    <row r="209" ht="22.5" spans="1:9">
      <c r="A209" s="249">
        <v>643001</v>
      </c>
      <c r="B209" s="249">
        <v>203</v>
      </c>
      <c r="C209" s="250" t="s">
        <v>257</v>
      </c>
      <c r="D209" s="249"/>
      <c r="E209" s="250" t="s">
        <v>257</v>
      </c>
      <c r="F209" s="250" t="s">
        <v>11</v>
      </c>
      <c r="G209" s="249" t="s">
        <v>12</v>
      </c>
      <c r="H209" s="249"/>
      <c r="I209" s="250"/>
    </row>
    <row r="210" ht="22.5" spans="1:9">
      <c r="A210" s="249">
        <v>644001</v>
      </c>
      <c r="B210" s="249">
        <v>204</v>
      </c>
      <c r="C210" s="250" t="s">
        <v>258</v>
      </c>
      <c r="D210" s="249"/>
      <c r="E210" s="250" t="s">
        <v>258</v>
      </c>
      <c r="F210" s="250" t="s">
        <v>11</v>
      </c>
      <c r="G210" s="249" t="s">
        <v>12</v>
      </c>
      <c r="H210" s="249"/>
      <c r="I210" s="250"/>
    </row>
    <row r="211" ht="22.5" spans="1:9">
      <c r="A211" s="249">
        <v>645001</v>
      </c>
      <c r="B211" s="249">
        <v>205</v>
      </c>
      <c r="C211" s="250" t="s">
        <v>259</v>
      </c>
      <c r="D211" s="249"/>
      <c r="E211" s="250" t="s">
        <v>259</v>
      </c>
      <c r="F211" s="250" t="s">
        <v>11</v>
      </c>
      <c r="G211" s="249" t="s">
        <v>12</v>
      </c>
      <c r="H211" s="249"/>
      <c r="I211" s="250"/>
    </row>
    <row r="212" ht="22.5" spans="1:9">
      <c r="A212" s="249">
        <v>646001</v>
      </c>
      <c r="B212" s="249">
        <v>206</v>
      </c>
      <c r="C212" s="250" t="s">
        <v>260</v>
      </c>
      <c r="D212" s="249"/>
      <c r="E212" s="250" t="s">
        <v>260</v>
      </c>
      <c r="F212" s="250" t="s">
        <v>11</v>
      </c>
      <c r="G212" s="249" t="s">
        <v>12</v>
      </c>
      <c r="H212" s="249"/>
      <c r="I212" s="250"/>
    </row>
    <row r="213" ht="22.5" spans="1:9">
      <c r="A213" s="249">
        <v>647001</v>
      </c>
      <c r="B213" s="249">
        <v>207</v>
      </c>
      <c r="C213" s="250" t="s">
        <v>261</v>
      </c>
      <c r="D213" s="249"/>
      <c r="E213" s="250" t="s">
        <v>261</v>
      </c>
      <c r="F213" s="250" t="s">
        <v>11</v>
      </c>
      <c r="G213" s="249" t="s">
        <v>12</v>
      </c>
      <c r="H213" s="249"/>
      <c r="I213" s="250"/>
    </row>
    <row r="214" ht="22.5" spans="1:9">
      <c r="A214" s="249">
        <v>648001</v>
      </c>
      <c r="B214" s="249">
        <v>208</v>
      </c>
      <c r="C214" s="250" t="s">
        <v>262</v>
      </c>
      <c r="D214" s="249"/>
      <c r="E214" s="250" t="s">
        <v>262</v>
      </c>
      <c r="F214" s="250" t="s">
        <v>11</v>
      </c>
      <c r="G214" s="249" t="s">
        <v>12</v>
      </c>
      <c r="H214" s="249"/>
      <c r="I214" s="250"/>
    </row>
    <row r="215" ht="22.5" spans="1:9">
      <c r="A215" s="249">
        <v>649001</v>
      </c>
      <c r="B215" s="249">
        <v>209</v>
      </c>
      <c r="C215" s="250" t="s">
        <v>263</v>
      </c>
      <c r="D215" s="249"/>
      <c r="E215" s="250" t="s">
        <v>263</v>
      </c>
      <c r="F215" s="250" t="s">
        <v>11</v>
      </c>
      <c r="G215" s="249" t="s">
        <v>12</v>
      </c>
      <c r="H215" s="249"/>
      <c r="I215" s="250"/>
    </row>
    <row r="216" ht="22.5" spans="1:9">
      <c r="A216" s="249">
        <v>650001</v>
      </c>
      <c r="B216" s="249">
        <v>210</v>
      </c>
      <c r="C216" s="250" t="s">
        <v>264</v>
      </c>
      <c r="D216" s="249"/>
      <c r="E216" s="250" t="s">
        <v>264</v>
      </c>
      <c r="F216" s="250" t="s">
        <v>11</v>
      </c>
      <c r="G216" s="249" t="s">
        <v>12</v>
      </c>
      <c r="H216" s="249"/>
      <c r="I216" s="250"/>
    </row>
    <row r="217" ht="22.5" spans="1:9">
      <c r="A217" s="249">
        <v>651001</v>
      </c>
      <c r="B217" s="249">
        <v>211</v>
      </c>
      <c r="C217" s="250" t="s">
        <v>265</v>
      </c>
      <c r="D217" s="249"/>
      <c r="E217" s="250" t="s">
        <v>265</v>
      </c>
      <c r="F217" s="250" t="s">
        <v>11</v>
      </c>
      <c r="G217" s="249" t="s">
        <v>12</v>
      </c>
      <c r="H217" s="249"/>
      <c r="I217" s="250"/>
    </row>
    <row r="218" ht="22.5" spans="1:9">
      <c r="A218" s="249">
        <v>652001</v>
      </c>
      <c r="B218" s="249">
        <v>212</v>
      </c>
      <c r="C218" s="250" t="s">
        <v>266</v>
      </c>
      <c r="D218" s="249"/>
      <c r="E218" s="250" t="s">
        <v>266</v>
      </c>
      <c r="F218" s="250" t="s">
        <v>11</v>
      </c>
      <c r="G218" s="249" t="s">
        <v>12</v>
      </c>
      <c r="H218" s="249"/>
      <c r="I218" s="250"/>
    </row>
    <row r="219" ht="22.5" spans="1:9">
      <c r="A219" s="249">
        <v>653001</v>
      </c>
      <c r="B219" s="249">
        <v>213</v>
      </c>
      <c r="C219" s="250" t="s">
        <v>267</v>
      </c>
      <c r="D219" s="249"/>
      <c r="E219" s="250" t="s">
        <v>267</v>
      </c>
      <c r="F219" s="250" t="s">
        <v>11</v>
      </c>
      <c r="G219" s="249" t="s">
        <v>12</v>
      </c>
      <c r="H219" s="249"/>
      <c r="I219" s="250"/>
    </row>
    <row r="220" ht="22.5" spans="1:9">
      <c r="A220" s="249">
        <v>654001</v>
      </c>
      <c r="B220" s="249">
        <v>214</v>
      </c>
      <c r="C220" s="250" t="s">
        <v>268</v>
      </c>
      <c r="D220" s="249"/>
      <c r="E220" s="250" t="s">
        <v>268</v>
      </c>
      <c r="F220" s="250" t="s">
        <v>11</v>
      </c>
      <c r="G220" s="249" t="s">
        <v>12</v>
      </c>
      <c r="H220" s="249"/>
      <c r="I220" s="250"/>
    </row>
    <row r="221" ht="22.5" spans="1:9">
      <c r="A221" s="249">
        <v>655001</v>
      </c>
      <c r="B221" s="249">
        <v>215</v>
      </c>
      <c r="C221" s="250" t="s">
        <v>269</v>
      </c>
      <c r="D221" s="249"/>
      <c r="E221" s="250" t="s">
        <v>269</v>
      </c>
      <c r="F221" s="250" t="s">
        <v>11</v>
      </c>
      <c r="G221" s="249" t="s">
        <v>12</v>
      </c>
      <c r="H221" s="249"/>
      <c r="I221" s="250"/>
    </row>
    <row r="222" ht="22.5" spans="1:9">
      <c r="A222" s="249">
        <v>656001</v>
      </c>
      <c r="B222" s="249">
        <v>216</v>
      </c>
      <c r="C222" s="250" t="s">
        <v>270</v>
      </c>
      <c r="D222" s="249"/>
      <c r="E222" s="250" t="s">
        <v>270</v>
      </c>
      <c r="F222" s="250" t="s">
        <v>11</v>
      </c>
      <c r="G222" s="249" t="s">
        <v>12</v>
      </c>
      <c r="H222" s="249"/>
      <c r="I222" s="250"/>
    </row>
    <row r="223" ht="22.5" spans="1:9">
      <c r="A223" s="249">
        <v>657001</v>
      </c>
      <c r="B223" s="249">
        <v>217</v>
      </c>
      <c r="C223" s="250" t="s">
        <v>271</v>
      </c>
      <c r="D223" s="249"/>
      <c r="E223" s="250" t="s">
        <v>271</v>
      </c>
      <c r="F223" s="250" t="s">
        <v>11</v>
      </c>
      <c r="G223" s="249" t="s">
        <v>12</v>
      </c>
      <c r="H223" s="249"/>
      <c r="I223" s="250"/>
    </row>
    <row r="224" ht="22.5" spans="1:9">
      <c r="A224" s="249">
        <v>658001</v>
      </c>
      <c r="B224" s="249">
        <v>218</v>
      </c>
      <c r="C224" s="250" t="s">
        <v>272</v>
      </c>
      <c r="D224" s="249"/>
      <c r="E224" s="250" t="s">
        <v>272</v>
      </c>
      <c r="F224" s="250" t="s">
        <v>11</v>
      </c>
      <c r="G224" s="249" t="s">
        <v>12</v>
      </c>
      <c r="H224" s="249"/>
      <c r="I224" s="250"/>
    </row>
    <row r="225" ht="22.5" spans="1:9">
      <c r="A225" s="249">
        <v>659001</v>
      </c>
      <c r="B225" s="249">
        <v>219</v>
      </c>
      <c r="C225" s="250" t="s">
        <v>273</v>
      </c>
      <c r="D225" s="249"/>
      <c r="E225" s="250" t="s">
        <v>273</v>
      </c>
      <c r="F225" s="250" t="s">
        <v>11</v>
      </c>
      <c r="G225" s="249" t="s">
        <v>12</v>
      </c>
      <c r="H225" s="249"/>
      <c r="I225" s="250"/>
    </row>
    <row r="226" ht="22.5" spans="1:9">
      <c r="A226" s="249">
        <v>660001</v>
      </c>
      <c r="B226" s="249">
        <v>220</v>
      </c>
      <c r="C226" s="250" t="s">
        <v>274</v>
      </c>
      <c r="D226" s="249"/>
      <c r="E226" s="250" t="s">
        <v>274</v>
      </c>
      <c r="F226" s="250" t="s">
        <v>11</v>
      </c>
      <c r="G226" s="249" t="s">
        <v>12</v>
      </c>
      <c r="H226" s="249"/>
      <c r="I226" s="250"/>
    </row>
    <row r="227" ht="22.5" spans="1:9">
      <c r="A227" s="249">
        <v>661001</v>
      </c>
      <c r="B227" s="249">
        <v>221</v>
      </c>
      <c r="C227" s="250" t="s">
        <v>275</v>
      </c>
      <c r="D227" s="249"/>
      <c r="E227" s="250" t="s">
        <v>275</v>
      </c>
      <c r="F227" s="250" t="s">
        <v>11</v>
      </c>
      <c r="G227" s="249" t="s">
        <v>12</v>
      </c>
      <c r="H227" s="249"/>
      <c r="I227" s="250"/>
    </row>
    <row r="228" ht="22.5" spans="1:9">
      <c r="A228" s="249">
        <v>662001</v>
      </c>
      <c r="B228" s="249">
        <v>222</v>
      </c>
      <c r="C228" s="250" t="s">
        <v>276</v>
      </c>
      <c r="D228" s="249"/>
      <c r="E228" s="250" t="s">
        <v>276</v>
      </c>
      <c r="F228" s="250" t="s">
        <v>11</v>
      </c>
      <c r="G228" s="249" t="s">
        <v>12</v>
      </c>
      <c r="H228" s="249"/>
      <c r="I228" s="250"/>
    </row>
    <row r="229" ht="22.5" spans="1:9">
      <c r="A229" s="249">
        <v>663001</v>
      </c>
      <c r="B229" s="249">
        <v>223</v>
      </c>
      <c r="C229" s="250" t="s">
        <v>277</v>
      </c>
      <c r="D229" s="249"/>
      <c r="E229" s="250" t="s">
        <v>277</v>
      </c>
      <c r="F229" s="250" t="s">
        <v>11</v>
      </c>
      <c r="G229" s="249" t="s">
        <v>12</v>
      </c>
      <c r="H229" s="249"/>
      <c r="I229" s="250"/>
    </row>
    <row r="230" ht="22.5" spans="1:9">
      <c r="A230" s="249">
        <v>664001</v>
      </c>
      <c r="B230" s="249">
        <v>224</v>
      </c>
      <c r="C230" s="250" t="s">
        <v>278</v>
      </c>
      <c r="D230" s="249"/>
      <c r="E230" s="250" t="s">
        <v>278</v>
      </c>
      <c r="F230" s="250" t="s">
        <v>11</v>
      </c>
      <c r="G230" s="249" t="s">
        <v>12</v>
      </c>
      <c r="H230" s="249"/>
      <c r="I230" s="250"/>
    </row>
    <row r="231" ht="22.5" spans="1:9">
      <c r="A231" s="249">
        <v>665001</v>
      </c>
      <c r="B231" s="249">
        <v>225</v>
      </c>
      <c r="C231" s="250" t="s">
        <v>279</v>
      </c>
      <c r="D231" s="249"/>
      <c r="E231" s="250" t="s">
        <v>279</v>
      </c>
      <c r="F231" s="250" t="s">
        <v>11</v>
      </c>
      <c r="G231" s="249" t="s">
        <v>12</v>
      </c>
      <c r="H231" s="249"/>
      <c r="I231" s="250"/>
    </row>
    <row r="232" ht="22.5" spans="1:9">
      <c r="A232" s="249">
        <v>666001</v>
      </c>
      <c r="B232" s="249">
        <v>226</v>
      </c>
      <c r="C232" s="250" t="s">
        <v>280</v>
      </c>
      <c r="D232" s="249"/>
      <c r="E232" s="250" t="s">
        <v>280</v>
      </c>
      <c r="F232" s="250" t="s">
        <v>11</v>
      </c>
      <c r="G232" s="249" t="s">
        <v>12</v>
      </c>
      <c r="H232" s="249"/>
      <c r="I232" s="250"/>
    </row>
    <row r="233" ht="22.5" spans="1:9">
      <c r="A233" s="249">
        <v>667001</v>
      </c>
      <c r="B233" s="249">
        <v>227</v>
      </c>
      <c r="C233" s="250" t="s">
        <v>281</v>
      </c>
      <c r="D233" s="249"/>
      <c r="E233" s="250" t="s">
        <v>281</v>
      </c>
      <c r="F233" s="250" t="s">
        <v>11</v>
      </c>
      <c r="G233" s="249" t="s">
        <v>12</v>
      </c>
      <c r="H233" s="249"/>
      <c r="I233" s="250"/>
    </row>
    <row r="234" ht="22.5" spans="1:9">
      <c r="A234" s="249">
        <v>668001</v>
      </c>
      <c r="B234" s="249">
        <v>228</v>
      </c>
      <c r="C234" s="250" t="s">
        <v>282</v>
      </c>
      <c r="D234" s="249"/>
      <c r="E234" s="250" t="s">
        <v>282</v>
      </c>
      <c r="F234" s="250" t="s">
        <v>11</v>
      </c>
      <c r="G234" s="249" t="s">
        <v>12</v>
      </c>
      <c r="H234" s="249"/>
      <c r="I234" s="250"/>
    </row>
    <row r="235" ht="22.5" spans="1:9">
      <c r="A235" s="249">
        <v>669001</v>
      </c>
      <c r="B235" s="249">
        <v>229</v>
      </c>
      <c r="C235" s="250" t="s">
        <v>283</v>
      </c>
      <c r="D235" s="249"/>
      <c r="E235" s="250" t="s">
        <v>283</v>
      </c>
      <c r="F235" s="250" t="s">
        <v>11</v>
      </c>
      <c r="G235" s="249" t="s">
        <v>12</v>
      </c>
      <c r="H235" s="249"/>
      <c r="I235" s="250"/>
    </row>
    <row r="236" ht="22.5" spans="1:9">
      <c r="A236" s="249">
        <v>670001</v>
      </c>
      <c r="B236" s="249">
        <v>230</v>
      </c>
      <c r="C236" s="250" t="s">
        <v>284</v>
      </c>
      <c r="D236" s="249"/>
      <c r="E236" s="250" t="s">
        <v>284</v>
      </c>
      <c r="F236" s="250" t="s">
        <v>11</v>
      </c>
      <c r="G236" s="249" t="s">
        <v>12</v>
      </c>
      <c r="H236" s="249"/>
      <c r="I236" s="250"/>
    </row>
    <row r="237" ht="22.5" spans="1:9">
      <c r="A237" s="249">
        <v>671001</v>
      </c>
      <c r="B237" s="249">
        <v>231</v>
      </c>
      <c r="C237" s="250" t="s">
        <v>285</v>
      </c>
      <c r="D237" s="249"/>
      <c r="E237" s="250" t="s">
        <v>285</v>
      </c>
      <c r="F237" s="250" t="s">
        <v>11</v>
      </c>
      <c r="G237" s="249" t="s">
        <v>12</v>
      </c>
      <c r="H237" s="249"/>
      <c r="I237" s="250"/>
    </row>
    <row r="238" ht="22.5" spans="1:9">
      <c r="A238" s="249">
        <v>672001</v>
      </c>
      <c r="B238" s="249">
        <v>232</v>
      </c>
      <c r="C238" s="250" t="s">
        <v>286</v>
      </c>
      <c r="D238" s="249"/>
      <c r="E238" s="250" t="s">
        <v>286</v>
      </c>
      <c r="F238" s="250" t="s">
        <v>11</v>
      </c>
      <c r="G238" s="249" t="s">
        <v>12</v>
      </c>
      <c r="H238" s="249"/>
      <c r="I238" s="250"/>
    </row>
    <row r="239" ht="22.5" spans="1:9">
      <c r="A239" s="249">
        <v>673001</v>
      </c>
      <c r="B239" s="249">
        <v>233</v>
      </c>
      <c r="C239" s="250" t="s">
        <v>287</v>
      </c>
      <c r="D239" s="249"/>
      <c r="E239" s="250" t="s">
        <v>287</v>
      </c>
      <c r="F239" s="250" t="s">
        <v>11</v>
      </c>
      <c r="G239" s="249" t="s">
        <v>12</v>
      </c>
      <c r="H239" s="249"/>
      <c r="I239" s="250"/>
    </row>
    <row r="240" ht="22.5" spans="1:9">
      <c r="A240" s="249">
        <v>674001</v>
      </c>
      <c r="B240" s="249">
        <v>234</v>
      </c>
      <c r="C240" s="250" t="s">
        <v>288</v>
      </c>
      <c r="D240" s="249"/>
      <c r="E240" s="250" t="s">
        <v>288</v>
      </c>
      <c r="F240" s="250" t="s">
        <v>11</v>
      </c>
      <c r="G240" s="249" t="s">
        <v>12</v>
      </c>
      <c r="H240" s="249"/>
      <c r="I240" s="250"/>
    </row>
    <row r="241" ht="22.5" spans="1:9">
      <c r="A241" s="249">
        <v>675001</v>
      </c>
      <c r="B241" s="249">
        <v>235</v>
      </c>
      <c r="C241" s="250" t="s">
        <v>289</v>
      </c>
      <c r="D241" s="249"/>
      <c r="E241" s="250" t="s">
        <v>289</v>
      </c>
      <c r="F241" s="250" t="s">
        <v>11</v>
      </c>
      <c r="G241" s="249" t="s">
        <v>12</v>
      </c>
      <c r="H241" s="249"/>
      <c r="I241" s="250"/>
    </row>
    <row r="242" ht="22.5" spans="1:9">
      <c r="A242" s="249">
        <v>676001</v>
      </c>
      <c r="B242" s="249">
        <v>236</v>
      </c>
      <c r="C242" s="250" t="s">
        <v>290</v>
      </c>
      <c r="D242" s="249"/>
      <c r="E242" s="250" t="s">
        <v>290</v>
      </c>
      <c r="F242" s="250" t="s">
        <v>11</v>
      </c>
      <c r="G242" s="249" t="s">
        <v>12</v>
      </c>
      <c r="H242" s="249"/>
      <c r="I242" s="250"/>
    </row>
    <row r="243" ht="22.5" spans="1:9">
      <c r="A243" s="249">
        <v>677001</v>
      </c>
      <c r="B243" s="249">
        <v>237</v>
      </c>
      <c r="C243" s="250" t="s">
        <v>291</v>
      </c>
      <c r="D243" s="249"/>
      <c r="E243" s="250" t="s">
        <v>291</v>
      </c>
      <c r="F243" s="250" t="s">
        <v>11</v>
      </c>
      <c r="G243" s="249" t="s">
        <v>12</v>
      </c>
      <c r="H243" s="249"/>
      <c r="I243" s="250"/>
    </row>
    <row r="244" ht="22.5" spans="1:9">
      <c r="A244" s="249">
        <v>678001</v>
      </c>
      <c r="B244" s="249">
        <v>238</v>
      </c>
      <c r="C244" s="250" t="s">
        <v>292</v>
      </c>
      <c r="D244" s="249"/>
      <c r="E244" s="250" t="s">
        <v>292</v>
      </c>
      <c r="F244" s="250" t="s">
        <v>11</v>
      </c>
      <c r="G244" s="249" t="s">
        <v>12</v>
      </c>
      <c r="H244" s="249"/>
      <c r="I244" s="250"/>
    </row>
    <row r="245" ht="22.5" spans="1:9">
      <c r="A245" s="249">
        <v>194001</v>
      </c>
      <c r="B245" s="249">
        <v>239</v>
      </c>
      <c r="C245" s="250" t="s">
        <v>293</v>
      </c>
      <c r="D245" s="249" t="s">
        <v>16</v>
      </c>
      <c r="E245" s="250" t="s">
        <v>294</v>
      </c>
      <c r="F245" s="250" t="s">
        <v>34</v>
      </c>
      <c r="G245" s="249" t="s">
        <v>12</v>
      </c>
      <c r="H245" s="249"/>
      <c r="I245" s="250"/>
    </row>
    <row r="246" ht="22.5" spans="1:9">
      <c r="A246" s="249">
        <v>701001</v>
      </c>
      <c r="B246" s="249">
        <v>240</v>
      </c>
      <c r="C246" s="250" t="s">
        <v>295</v>
      </c>
      <c r="D246" s="249"/>
      <c r="E246" s="250" t="s">
        <v>295</v>
      </c>
      <c r="F246" s="250" t="s">
        <v>296</v>
      </c>
      <c r="G246" s="249" t="s">
        <v>12</v>
      </c>
      <c r="H246" s="249"/>
      <c r="I246" s="250"/>
    </row>
    <row r="247" ht="22.5" spans="1:9">
      <c r="A247" s="249">
        <v>702001</v>
      </c>
      <c r="B247" s="249">
        <v>241</v>
      </c>
      <c r="C247" s="250" t="s">
        <v>297</v>
      </c>
      <c r="D247" s="249"/>
      <c r="E247" s="250" t="s">
        <v>297</v>
      </c>
      <c r="F247" s="250" t="s">
        <v>296</v>
      </c>
      <c r="G247" s="249" t="s">
        <v>12</v>
      </c>
      <c r="H247" s="249"/>
      <c r="I247" s="250"/>
    </row>
    <row r="248" ht="22.5" spans="1:9">
      <c r="A248" s="249">
        <v>703001</v>
      </c>
      <c r="B248" s="249">
        <v>242</v>
      </c>
      <c r="C248" s="250" t="s">
        <v>298</v>
      </c>
      <c r="D248" s="249"/>
      <c r="E248" s="250" t="s">
        <v>298</v>
      </c>
      <c r="F248" s="250" t="s">
        <v>296</v>
      </c>
      <c r="G248" s="249" t="s">
        <v>12</v>
      </c>
      <c r="H248" s="249"/>
      <c r="I248" s="250"/>
    </row>
    <row r="249" ht="22.5" spans="1:9">
      <c r="A249" s="249">
        <v>250062</v>
      </c>
      <c r="B249" s="249">
        <v>243</v>
      </c>
      <c r="C249" s="250" t="s">
        <v>299</v>
      </c>
      <c r="D249" s="249"/>
      <c r="E249" s="250" t="s">
        <v>299</v>
      </c>
      <c r="F249" s="250" t="s">
        <v>20</v>
      </c>
      <c r="G249" s="249" t="s">
        <v>175</v>
      </c>
      <c r="H249" s="249"/>
      <c r="I249" s="250"/>
    </row>
    <row r="250" ht="22.5" spans="1:9">
      <c r="A250" s="249">
        <v>250063</v>
      </c>
      <c r="B250" s="249">
        <v>244</v>
      </c>
      <c r="C250" s="250" t="s">
        <v>300</v>
      </c>
      <c r="D250" s="249"/>
      <c r="E250" s="250" t="s">
        <v>300</v>
      </c>
      <c r="F250" s="250" t="s">
        <v>20</v>
      </c>
      <c r="G250" s="249" t="s">
        <v>175</v>
      </c>
      <c r="H250" s="249"/>
      <c r="I250" s="250"/>
    </row>
    <row r="251" ht="22.5" spans="1:9">
      <c r="A251" s="249">
        <v>429001</v>
      </c>
      <c r="B251" s="249">
        <v>245</v>
      </c>
      <c r="C251" s="250" t="s">
        <v>301</v>
      </c>
      <c r="D251" s="249"/>
      <c r="E251" s="250" t="s">
        <v>301</v>
      </c>
      <c r="F251" s="250" t="s">
        <v>31</v>
      </c>
      <c r="G251" s="249" t="s">
        <v>12</v>
      </c>
      <c r="H251" s="249"/>
      <c r="I251" s="250"/>
    </row>
    <row r="252" ht="22.5" spans="1:9">
      <c r="A252" s="249">
        <v>145001</v>
      </c>
      <c r="B252" s="249">
        <v>246</v>
      </c>
      <c r="C252" s="250" t="s">
        <v>302</v>
      </c>
      <c r="D252" s="249"/>
      <c r="E252" s="250" t="s">
        <v>302</v>
      </c>
      <c r="F252" s="250" t="s">
        <v>11</v>
      </c>
      <c r="G252" s="249" t="s">
        <v>12</v>
      </c>
      <c r="H252" s="249"/>
      <c r="I252" s="250"/>
    </row>
    <row r="253" ht="22.5" spans="1:9">
      <c r="A253" s="249">
        <v>170001</v>
      </c>
      <c r="B253" s="249">
        <v>247</v>
      </c>
      <c r="C253" s="250" t="s">
        <v>303</v>
      </c>
      <c r="D253" s="249"/>
      <c r="E253" s="250" t="s">
        <v>303</v>
      </c>
      <c r="F253" s="250" t="s">
        <v>11</v>
      </c>
      <c r="G253" s="249" t="s">
        <v>12</v>
      </c>
      <c r="H253" s="249"/>
      <c r="I253" s="250"/>
    </row>
    <row r="254" ht="22.5" spans="1:9">
      <c r="A254" s="249">
        <v>171001</v>
      </c>
      <c r="B254" s="249">
        <v>248</v>
      </c>
      <c r="C254" s="250" t="s">
        <v>304</v>
      </c>
      <c r="D254" s="249"/>
      <c r="E254" s="250" t="s">
        <v>304</v>
      </c>
      <c r="F254" s="250" t="s">
        <v>11</v>
      </c>
      <c r="G254" s="249" t="s">
        <v>12</v>
      </c>
      <c r="H254" s="249"/>
      <c r="I254" s="250"/>
    </row>
    <row r="255" ht="22.5" spans="1:9">
      <c r="A255" s="249">
        <v>156001</v>
      </c>
      <c r="B255" s="249">
        <v>249</v>
      </c>
      <c r="C255" s="250" t="s">
        <v>305</v>
      </c>
      <c r="D255" s="249" t="s">
        <v>16</v>
      </c>
      <c r="E255" s="250" t="s">
        <v>306</v>
      </c>
      <c r="F255" s="250" t="s">
        <v>11</v>
      </c>
      <c r="G255" s="249" t="s">
        <v>12</v>
      </c>
      <c r="H255" s="249"/>
      <c r="I255" s="250"/>
    </row>
    <row r="256" ht="22.5" spans="1:9">
      <c r="A256" s="251">
        <v>177001</v>
      </c>
      <c r="B256" s="251">
        <v>250</v>
      </c>
      <c r="C256" s="252"/>
      <c r="D256" s="251"/>
      <c r="E256" s="252" t="s">
        <v>307</v>
      </c>
      <c r="F256" s="252" t="s">
        <v>11</v>
      </c>
      <c r="G256" s="251" t="s">
        <v>12</v>
      </c>
      <c r="H256" s="251"/>
      <c r="I256" s="252" t="s">
        <v>308</v>
      </c>
    </row>
    <row r="257" ht="22.5" spans="1:9">
      <c r="A257" s="251">
        <v>302001</v>
      </c>
      <c r="B257" s="251">
        <v>251</v>
      </c>
      <c r="C257" s="252"/>
      <c r="D257" s="251"/>
      <c r="E257" s="252" t="s">
        <v>309</v>
      </c>
      <c r="F257" s="252" t="s">
        <v>44</v>
      </c>
      <c r="G257" s="251" t="s">
        <v>12</v>
      </c>
      <c r="H257" s="251"/>
      <c r="I257" s="252" t="s">
        <v>308</v>
      </c>
    </row>
    <row r="258" ht="22.5" spans="1:9">
      <c r="A258" s="251">
        <v>313001</v>
      </c>
      <c r="B258" s="251">
        <v>252</v>
      </c>
      <c r="C258" s="252"/>
      <c r="D258" s="251"/>
      <c r="E258" s="252" t="s">
        <v>310</v>
      </c>
      <c r="F258" s="252" t="s">
        <v>44</v>
      </c>
      <c r="G258" s="251" t="s">
        <v>12</v>
      </c>
      <c r="H258" s="251"/>
      <c r="I258" s="252"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zoomScaleSheetLayoutView="60" workbookViewId="0">
      <selection activeCell="C9" sqref="C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95" t="s">
        <v>609</v>
      </c>
      <c r="B1" s="96"/>
      <c r="C1" s="96"/>
      <c r="D1" s="96"/>
      <c r="E1" s="96"/>
      <c r="F1" s="96"/>
    </row>
    <row r="2" ht="40.5" customHeight="1" spans="1:11">
      <c r="A2" s="97" t="s">
        <v>610</v>
      </c>
      <c r="B2" s="97"/>
      <c r="C2" s="97"/>
      <c r="D2" s="97"/>
      <c r="E2" s="97"/>
      <c r="F2" s="97"/>
      <c r="G2" s="97"/>
      <c r="H2" s="97"/>
      <c r="I2" s="97"/>
      <c r="J2" s="97"/>
      <c r="K2" s="97"/>
    </row>
    <row r="3" ht="21.75" customHeight="1" spans="1:11">
      <c r="A3" s="96"/>
      <c r="B3" s="96"/>
      <c r="C3" s="96"/>
      <c r="D3" s="96"/>
      <c r="E3" s="96"/>
      <c r="F3" s="96"/>
      <c r="K3" t="s">
        <v>313</v>
      </c>
    </row>
    <row r="4" ht="22.5" customHeight="1" spans="1:11">
      <c r="A4" s="98" t="s">
        <v>316</v>
      </c>
      <c r="B4" s="99" t="s">
        <v>318</v>
      </c>
      <c r="C4" s="99" t="s">
        <v>521</v>
      </c>
      <c r="D4" s="99" t="s">
        <v>511</v>
      </c>
      <c r="E4" s="99" t="s">
        <v>512</v>
      </c>
      <c r="F4" s="99" t="s">
        <v>513</v>
      </c>
      <c r="G4" s="99" t="s">
        <v>514</v>
      </c>
      <c r="H4" s="99"/>
      <c r="I4" s="99" t="s">
        <v>515</v>
      </c>
      <c r="J4" s="99" t="s">
        <v>516</v>
      </c>
      <c r="K4" s="99" t="s">
        <v>519</v>
      </c>
    </row>
    <row r="5" s="93" customFormat="1" ht="57" customHeight="1" spans="1:11">
      <c r="A5" s="98"/>
      <c r="B5" s="99"/>
      <c r="C5" s="99"/>
      <c r="D5" s="99"/>
      <c r="E5" s="99"/>
      <c r="F5" s="99"/>
      <c r="G5" s="99" t="s">
        <v>527</v>
      </c>
      <c r="H5" s="99" t="s">
        <v>611</v>
      </c>
      <c r="I5" s="99"/>
      <c r="J5" s="99"/>
      <c r="K5" s="99"/>
    </row>
    <row r="6" s="94" customFormat="1" ht="30" customHeight="1" spans="1:11">
      <c r="A6" s="100" t="s">
        <v>318</v>
      </c>
      <c r="B6" s="101">
        <f t="shared" ref="B6:B9" si="0">SUM(C6:K6)</f>
        <v>185.58</v>
      </c>
      <c r="C6" s="101">
        <f>SUM(C7:C9)</f>
        <v>148.58</v>
      </c>
      <c r="D6" s="101">
        <f>SUM(D7:D9)</f>
        <v>37</v>
      </c>
      <c r="E6" s="102"/>
      <c r="F6" s="102"/>
      <c r="G6" s="102"/>
      <c r="H6" s="102"/>
      <c r="I6" s="102"/>
      <c r="J6" s="102"/>
      <c r="K6" s="102"/>
    </row>
    <row r="7" s="94" customFormat="1" ht="48" customHeight="1" spans="1:11">
      <c r="A7" s="103" t="s">
        <v>612</v>
      </c>
      <c r="B7" s="101">
        <f t="shared" si="0"/>
        <v>39.81</v>
      </c>
      <c r="C7" s="101">
        <v>6.81</v>
      </c>
      <c r="D7" s="101">
        <v>33</v>
      </c>
      <c r="E7" s="102"/>
      <c r="F7" s="102"/>
      <c r="G7" s="102"/>
      <c r="H7" s="102"/>
      <c r="I7" s="102"/>
      <c r="J7" s="102"/>
      <c r="K7" s="102"/>
    </row>
    <row r="8" s="94" customFormat="1" ht="48" customHeight="1" spans="1:11">
      <c r="A8" s="103" t="s">
        <v>613</v>
      </c>
      <c r="B8" s="101">
        <f t="shared" si="0"/>
        <v>144.44</v>
      </c>
      <c r="C8" s="101">
        <v>140.44</v>
      </c>
      <c r="D8" s="101">
        <v>4</v>
      </c>
      <c r="E8" s="102"/>
      <c r="F8" s="102"/>
      <c r="G8" s="102"/>
      <c r="H8" s="102"/>
      <c r="I8" s="102"/>
      <c r="J8" s="102"/>
      <c r="K8" s="102"/>
    </row>
    <row r="9" s="94" customFormat="1" ht="49.5" customHeight="1" spans="1:11">
      <c r="A9" s="103" t="s">
        <v>614</v>
      </c>
      <c r="B9" s="101">
        <f t="shared" si="0"/>
        <v>1.33</v>
      </c>
      <c r="C9" s="101">
        <v>1.33</v>
      </c>
      <c r="D9" s="101"/>
      <c r="E9" s="102"/>
      <c r="F9" s="102"/>
      <c r="G9" s="102"/>
      <c r="H9" s="102"/>
      <c r="I9" s="102"/>
      <c r="J9" s="102"/>
      <c r="K9" s="10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57"/>
  <sheetViews>
    <sheetView zoomScaleSheetLayoutView="60" workbookViewId="0">
      <selection activeCell="I10" sqref="I10"/>
    </sheetView>
  </sheetViews>
  <sheetFormatPr defaultColWidth="9" defaultRowHeight="12.75" outlineLevelCol="5"/>
  <cols>
    <col min="1" max="1" width="19" style="73" customWidth="1"/>
    <col min="2" max="2" width="34.625" style="73" customWidth="1"/>
    <col min="3" max="6" width="19.5" style="73" customWidth="1"/>
    <col min="7" max="255" width="9" style="73"/>
    <col min="256" max="16384" width="1.125" style="73" customWidth="1"/>
  </cols>
  <sheetData>
    <row r="1" ht="21" customHeight="1" spans="1:1">
      <c r="A1" s="74" t="s">
        <v>615</v>
      </c>
    </row>
    <row r="2" ht="47.25" customHeight="1" spans="1:6">
      <c r="A2" s="75" t="s">
        <v>616</v>
      </c>
      <c r="B2" s="75"/>
      <c r="C2" s="75"/>
      <c r="D2" s="75"/>
      <c r="E2" s="75"/>
      <c r="F2" s="75"/>
    </row>
    <row r="3" ht="19.5" customHeight="1" spans="1:6">
      <c r="A3" s="76"/>
      <c r="B3" s="76"/>
      <c r="C3" s="76"/>
      <c r="D3" s="76"/>
      <c r="E3" s="76"/>
      <c r="F3" s="77" t="s">
        <v>313</v>
      </c>
    </row>
    <row r="4" ht="36" customHeight="1" spans="1:6">
      <c r="A4" s="78" t="s">
        <v>617</v>
      </c>
      <c r="B4" s="78" t="s">
        <v>618</v>
      </c>
      <c r="C4" s="78"/>
      <c r="D4" s="78" t="s">
        <v>619</v>
      </c>
      <c r="E4" s="79">
        <v>4197.18</v>
      </c>
      <c r="F4" s="79"/>
    </row>
    <row r="5" ht="36" customHeight="1" spans="1:6">
      <c r="A5" s="78"/>
      <c r="B5" s="78"/>
      <c r="C5" s="78"/>
      <c r="D5" s="78" t="s">
        <v>620</v>
      </c>
      <c r="E5" s="79">
        <v>4197.18</v>
      </c>
      <c r="F5" s="79"/>
    </row>
    <row r="6" s="72" customFormat="1" ht="100" customHeight="1" spans="1:6">
      <c r="A6" s="78" t="s">
        <v>621</v>
      </c>
      <c r="B6" s="80" t="s">
        <v>622</v>
      </c>
      <c r="C6" s="80"/>
      <c r="D6" s="80"/>
      <c r="E6" s="80"/>
      <c r="F6" s="80"/>
    </row>
    <row r="7" ht="26.25" customHeight="1" spans="1:6">
      <c r="A7" s="81" t="s">
        <v>623</v>
      </c>
      <c r="B7" s="78" t="s">
        <v>624</v>
      </c>
      <c r="C7" s="78" t="s">
        <v>625</v>
      </c>
      <c r="D7" s="78" t="s">
        <v>626</v>
      </c>
      <c r="E7" s="78" t="s">
        <v>627</v>
      </c>
      <c r="F7" s="78" t="s">
        <v>628</v>
      </c>
    </row>
    <row r="8" ht="26.25" customHeight="1" spans="1:6">
      <c r="A8" s="81"/>
      <c r="B8" s="78" t="s">
        <v>629</v>
      </c>
      <c r="C8" s="78">
        <v>10</v>
      </c>
      <c r="D8" s="82" t="s">
        <v>630</v>
      </c>
      <c r="E8" s="78" t="s">
        <v>631</v>
      </c>
      <c r="F8" s="78">
        <v>60</v>
      </c>
    </row>
    <row r="9" ht="26.25" customHeight="1" spans="1:6">
      <c r="A9" s="81"/>
      <c r="B9" s="78" t="s">
        <v>632</v>
      </c>
      <c r="C9" s="78">
        <v>10</v>
      </c>
      <c r="D9" s="82" t="s">
        <v>633</v>
      </c>
      <c r="E9" s="78" t="s">
        <v>631</v>
      </c>
      <c r="F9" s="78">
        <v>20</v>
      </c>
    </row>
    <row r="10" ht="26.25" customHeight="1" spans="1:6">
      <c r="A10" s="81"/>
      <c r="B10" s="78" t="s">
        <v>634</v>
      </c>
      <c r="C10" s="83">
        <v>10</v>
      </c>
      <c r="D10" s="83" t="s">
        <v>633</v>
      </c>
      <c r="E10" s="83" t="s">
        <v>631</v>
      </c>
      <c r="F10" s="83">
        <v>2</v>
      </c>
    </row>
    <row r="11" ht="26.25" customHeight="1" spans="1:6">
      <c r="A11" s="81"/>
      <c r="B11" s="78" t="s">
        <v>635</v>
      </c>
      <c r="C11" s="83">
        <v>10</v>
      </c>
      <c r="D11" s="83" t="s">
        <v>636</v>
      </c>
      <c r="E11" s="83" t="s">
        <v>631</v>
      </c>
      <c r="F11" s="83">
        <v>5</v>
      </c>
    </row>
    <row r="12" ht="26.25" customHeight="1" spans="1:6">
      <c r="A12" s="81"/>
      <c r="B12" s="78" t="s">
        <v>637</v>
      </c>
      <c r="C12" s="83">
        <v>10</v>
      </c>
      <c r="D12" s="83" t="s">
        <v>633</v>
      </c>
      <c r="E12" s="83" t="s">
        <v>631</v>
      </c>
      <c r="F12" s="83">
        <v>3</v>
      </c>
    </row>
    <row r="13" ht="26.25" customHeight="1" spans="1:6">
      <c r="A13" s="81"/>
      <c r="B13" s="78" t="s">
        <v>638</v>
      </c>
      <c r="C13" s="83">
        <v>10</v>
      </c>
      <c r="D13" s="83" t="s">
        <v>639</v>
      </c>
      <c r="E13" s="83" t="s">
        <v>631</v>
      </c>
      <c r="F13" s="84">
        <v>108</v>
      </c>
    </row>
    <row r="14" ht="26.25" customHeight="1" spans="1:6">
      <c r="A14" s="81"/>
      <c r="B14" s="78" t="s">
        <v>640</v>
      </c>
      <c r="C14" s="83">
        <v>10</v>
      </c>
      <c r="D14" s="83" t="s">
        <v>636</v>
      </c>
      <c r="E14" s="83" t="s">
        <v>631</v>
      </c>
      <c r="F14" s="83">
        <v>380</v>
      </c>
    </row>
    <row r="15" ht="26.25" customHeight="1" spans="1:6">
      <c r="A15" s="81"/>
      <c r="B15" s="78" t="s">
        <v>641</v>
      </c>
      <c r="C15" s="83">
        <v>10</v>
      </c>
      <c r="D15" s="83" t="s">
        <v>633</v>
      </c>
      <c r="E15" s="83" t="s">
        <v>631</v>
      </c>
      <c r="F15" s="84">
        <v>3</v>
      </c>
    </row>
    <row r="16" ht="26.25" customHeight="1" spans="1:6">
      <c r="A16" s="81"/>
      <c r="B16" s="78" t="s">
        <v>642</v>
      </c>
      <c r="C16" s="83">
        <v>10</v>
      </c>
      <c r="D16" s="83" t="s">
        <v>633</v>
      </c>
      <c r="E16" s="83" t="s">
        <v>631</v>
      </c>
      <c r="F16" s="84">
        <v>1</v>
      </c>
    </row>
    <row r="17" ht="26.25" customHeight="1" spans="1:6">
      <c r="A17" s="81"/>
      <c r="B17" s="78" t="s">
        <v>643</v>
      </c>
      <c r="C17" s="83">
        <v>10</v>
      </c>
      <c r="D17" s="83" t="s">
        <v>633</v>
      </c>
      <c r="E17" s="83" t="s">
        <v>631</v>
      </c>
      <c r="F17" s="83">
        <v>3</v>
      </c>
    </row>
    <row r="18" spans="1:6">
      <c r="A18" s="85" t="s">
        <v>644</v>
      </c>
      <c r="B18" s="86"/>
      <c r="C18" s="86"/>
      <c r="D18" s="86"/>
      <c r="E18" s="86"/>
      <c r="F18" s="86"/>
    </row>
    <row r="19" spans="1:6">
      <c r="A19" s="87"/>
      <c r="B19" s="87"/>
      <c r="C19" s="87"/>
      <c r="D19" s="87"/>
      <c r="E19" s="87"/>
      <c r="F19" s="87"/>
    </row>
    <row r="20" spans="1:6">
      <c r="A20" s="88"/>
      <c r="B20" s="89"/>
      <c r="C20" s="90"/>
      <c r="D20" s="90"/>
      <c r="E20" s="90"/>
      <c r="F20" s="89"/>
    </row>
    <row r="21" spans="1:6">
      <c r="A21" s="88"/>
      <c r="B21" s="89"/>
      <c r="C21" s="90"/>
      <c r="D21" s="90"/>
      <c r="E21" s="90"/>
      <c r="F21" s="89"/>
    </row>
    <row r="22" spans="1:6">
      <c r="A22" s="88"/>
      <c r="B22" s="89"/>
      <c r="C22" s="90"/>
      <c r="D22" s="90"/>
      <c r="E22" s="90"/>
      <c r="F22" s="89"/>
    </row>
    <row r="23" spans="1:6">
      <c r="A23" s="88"/>
      <c r="B23" s="89"/>
      <c r="C23" s="90"/>
      <c r="D23" s="90"/>
      <c r="E23" s="90"/>
      <c r="F23" s="89"/>
    </row>
    <row r="24" spans="1:6">
      <c r="A24" s="88"/>
      <c r="B24" s="89"/>
      <c r="C24" s="90"/>
      <c r="D24" s="90"/>
      <c r="E24" s="90"/>
      <c r="F24" s="89"/>
    </row>
    <row r="25" spans="1:6">
      <c r="A25" s="88"/>
      <c r="B25" s="89"/>
      <c r="C25" s="90"/>
      <c r="D25" s="90"/>
      <c r="E25" s="90"/>
      <c r="F25" s="89"/>
    </row>
    <row r="26" spans="1:6">
      <c r="A26" s="88"/>
      <c r="B26" s="89"/>
      <c r="C26" s="90"/>
      <c r="D26" s="90"/>
      <c r="E26" s="90"/>
      <c r="F26" s="89"/>
    </row>
    <row r="27" spans="1:6">
      <c r="A27" s="88"/>
      <c r="B27" s="89"/>
      <c r="C27" s="90"/>
      <c r="D27" s="90"/>
      <c r="E27" s="90"/>
      <c r="F27" s="89"/>
    </row>
    <row r="28" spans="1:6">
      <c r="A28" s="88"/>
      <c r="B28" s="89"/>
      <c r="C28" s="90"/>
      <c r="D28" s="90"/>
      <c r="E28" s="90"/>
      <c r="F28" s="89"/>
    </row>
    <row r="29" spans="1:6">
      <c r="A29" s="88"/>
      <c r="B29" s="89"/>
      <c r="C29" s="90"/>
      <c r="D29" s="90"/>
      <c r="E29" s="90"/>
      <c r="F29" s="89"/>
    </row>
    <row r="30" spans="1:6">
      <c r="A30" s="88"/>
      <c r="B30" s="89"/>
      <c r="C30" s="90"/>
      <c r="D30" s="90"/>
      <c r="E30" s="90"/>
      <c r="F30" s="89"/>
    </row>
    <row r="31" spans="1:6">
      <c r="A31" s="88"/>
      <c r="B31" s="89"/>
      <c r="C31" s="90"/>
      <c r="D31" s="90"/>
      <c r="E31" s="90"/>
      <c r="F31" s="89"/>
    </row>
    <row r="32" spans="1:6">
      <c r="A32" s="88"/>
      <c r="B32" s="89"/>
      <c r="C32" s="90"/>
      <c r="D32" s="90"/>
      <c r="E32" s="90"/>
      <c r="F32" s="89"/>
    </row>
    <row r="33" spans="1:6">
      <c r="A33" s="88"/>
      <c r="B33" s="89"/>
      <c r="C33" s="90"/>
      <c r="D33" s="90"/>
      <c r="E33" s="90"/>
      <c r="F33" s="89"/>
    </row>
    <row r="34" spans="1:6">
      <c r="A34" s="88"/>
      <c r="B34" s="89"/>
      <c r="C34" s="90"/>
      <c r="D34" s="90"/>
      <c r="E34" s="90"/>
      <c r="F34" s="89"/>
    </row>
    <row r="35" spans="1:6">
      <c r="A35" s="88"/>
      <c r="B35" s="89"/>
      <c r="C35" s="90"/>
      <c r="D35" s="90"/>
      <c r="E35" s="90"/>
      <c r="F35" s="89"/>
    </row>
    <row r="36" spans="1:6">
      <c r="A36" s="88"/>
      <c r="B36" s="89"/>
      <c r="C36" s="90"/>
      <c r="D36" s="90"/>
      <c r="E36" s="90"/>
      <c r="F36" s="89"/>
    </row>
    <row r="37" spans="2:6">
      <c r="B37" s="91"/>
      <c r="C37" s="92"/>
      <c r="D37" s="92"/>
      <c r="E37" s="92"/>
      <c r="F37" s="91"/>
    </row>
    <row r="38" spans="2:6">
      <c r="B38" s="91"/>
      <c r="C38" s="92"/>
      <c r="D38" s="92"/>
      <c r="E38" s="92"/>
      <c r="F38" s="91"/>
    </row>
    <row r="39" spans="2:6">
      <c r="B39" s="91"/>
      <c r="C39" s="91"/>
      <c r="D39" s="91"/>
      <c r="E39" s="91"/>
      <c r="F39" s="91"/>
    </row>
    <row r="40" spans="2:6">
      <c r="B40" s="91"/>
      <c r="C40" s="91"/>
      <c r="D40" s="91"/>
      <c r="E40" s="91"/>
      <c r="F40" s="91"/>
    </row>
    <row r="41" spans="2:6">
      <c r="B41" s="91"/>
      <c r="C41" s="91"/>
      <c r="D41" s="91"/>
      <c r="E41" s="91"/>
      <c r="F41" s="91"/>
    </row>
    <row r="42" spans="2:6">
      <c r="B42" s="91"/>
      <c r="C42" s="91"/>
      <c r="D42" s="91"/>
      <c r="E42" s="91"/>
      <c r="F42" s="91"/>
    </row>
    <row r="43" spans="2:6">
      <c r="B43" s="91"/>
      <c r="C43" s="91"/>
      <c r="D43" s="91"/>
      <c r="E43" s="91"/>
      <c r="F43" s="91"/>
    </row>
    <row r="44" spans="2:6">
      <c r="B44" s="91"/>
      <c r="C44" s="91"/>
      <c r="D44" s="91"/>
      <c r="E44" s="91"/>
      <c r="F44" s="91"/>
    </row>
    <row r="45" spans="2:6">
      <c r="B45" s="91"/>
      <c r="C45" s="91"/>
      <c r="D45" s="91"/>
      <c r="E45" s="91"/>
      <c r="F45" s="91"/>
    </row>
    <row r="46" spans="2:6">
      <c r="B46" s="91"/>
      <c r="C46" s="91"/>
      <c r="D46" s="91"/>
      <c r="E46" s="91"/>
      <c r="F46" s="91"/>
    </row>
    <row r="47" spans="2:6">
      <c r="B47" s="91"/>
      <c r="C47" s="91"/>
      <c r="D47" s="91"/>
      <c r="E47" s="91"/>
      <c r="F47" s="91"/>
    </row>
    <row r="48" spans="2:6">
      <c r="B48" s="91"/>
      <c r="C48" s="91"/>
      <c r="D48" s="91"/>
      <c r="E48" s="91"/>
      <c r="F48" s="91"/>
    </row>
    <row r="49" spans="2:6">
      <c r="B49" s="91"/>
      <c r="C49" s="91"/>
      <c r="D49" s="91"/>
      <c r="E49" s="91"/>
      <c r="F49" s="91"/>
    </row>
    <row r="50" spans="2:6">
      <c r="B50" s="91"/>
      <c r="C50" s="91"/>
      <c r="D50" s="91"/>
      <c r="E50" s="91"/>
      <c r="F50" s="91"/>
    </row>
    <row r="51" spans="2:6">
      <c r="B51" s="91"/>
      <c r="C51" s="91"/>
      <c r="D51" s="91"/>
      <c r="E51" s="91"/>
      <c r="F51" s="91"/>
    </row>
    <row r="52" spans="2:6">
      <c r="B52" s="91"/>
      <c r="C52" s="91"/>
      <c r="D52" s="91"/>
      <c r="E52" s="91"/>
      <c r="F52" s="91"/>
    </row>
    <row r="53" spans="2:6">
      <c r="B53" s="91"/>
      <c r="C53" s="91"/>
      <c r="D53" s="91"/>
      <c r="E53" s="91"/>
      <c r="F53" s="91"/>
    </row>
    <row r="54" spans="2:6">
      <c r="B54" s="91"/>
      <c r="C54" s="91"/>
      <c r="D54" s="91"/>
      <c r="E54" s="91"/>
      <c r="F54" s="91"/>
    </row>
    <row r="55" spans="2:6">
      <c r="B55" s="91"/>
      <c r="C55" s="91"/>
      <c r="D55" s="91"/>
      <c r="E55" s="91"/>
      <c r="F55" s="91"/>
    </row>
    <row r="56" spans="2:6">
      <c r="B56" s="91"/>
      <c r="C56" s="91"/>
      <c r="D56" s="91"/>
      <c r="E56" s="91"/>
      <c r="F56" s="91"/>
    </row>
    <row r="57" spans="2:6">
      <c r="B57" s="91"/>
      <c r="C57" s="91"/>
      <c r="D57" s="91"/>
      <c r="E57" s="91"/>
      <c r="F57" s="91"/>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B1:P63"/>
  <sheetViews>
    <sheetView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650</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656</v>
      </c>
      <c r="E5" s="11"/>
      <c r="F5" s="11"/>
      <c r="G5" s="11"/>
      <c r="H5" s="11"/>
      <c r="I5" s="10" t="s">
        <v>657</v>
      </c>
      <c r="J5" s="10"/>
      <c r="K5" s="10"/>
      <c r="L5" s="11" t="s">
        <v>658</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666</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1000000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1000000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1000000</v>
      </c>
      <c r="G14" s="16"/>
      <c r="H14" s="17" t="s">
        <v>677</v>
      </c>
      <c r="I14" s="62" t="s">
        <v>676</v>
      </c>
      <c r="J14" s="13">
        <v>1000000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687</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697</v>
      </c>
      <c r="F19" s="27" t="s">
        <v>698</v>
      </c>
      <c r="G19" s="27">
        <v>60</v>
      </c>
      <c r="H19" s="28"/>
      <c r="I19" s="27" t="s">
        <v>699</v>
      </c>
      <c r="J19" s="27" t="s">
        <v>631</v>
      </c>
      <c r="K19" s="27" t="s">
        <v>700</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703</v>
      </c>
      <c r="F22" s="27" t="s">
        <v>704</v>
      </c>
      <c r="G22" s="27">
        <v>10</v>
      </c>
      <c r="H22" s="28"/>
      <c r="I22" s="27" t="s">
        <v>630</v>
      </c>
      <c r="J22" s="27" t="s">
        <v>631</v>
      </c>
      <c r="K22" s="27" t="s">
        <v>705</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c r="F25" s="27"/>
      <c r="G25" s="27" t="s">
        <v>701</v>
      </c>
      <c r="H25" s="28"/>
      <c r="I25" s="27"/>
      <c r="J25" s="27"/>
      <c r="K25" s="27"/>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c r="F34" s="27"/>
      <c r="G34" s="27" t="s">
        <v>701</v>
      </c>
      <c r="H34" s="28"/>
      <c r="I34" s="27"/>
      <c r="J34" s="27"/>
      <c r="K34" s="27"/>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t="s">
        <v>712</v>
      </c>
      <c r="F37" s="27" t="s">
        <v>698</v>
      </c>
      <c r="G37" s="27">
        <v>10</v>
      </c>
      <c r="H37" s="28"/>
      <c r="I37" s="27" t="s">
        <v>713</v>
      </c>
      <c r="J37" s="27" t="s">
        <v>714</v>
      </c>
      <c r="K37" s="27" t="s">
        <v>715</v>
      </c>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719</v>
      </c>
      <c r="F43" s="27" t="s">
        <v>704</v>
      </c>
      <c r="G43" s="27">
        <v>10</v>
      </c>
      <c r="H43" s="28"/>
      <c r="I43" s="27" t="s">
        <v>699</v>
      </c>
      <c r="J43" s="27" t="s">
        <v>720</v>
      </c>
      <c r="K43" s="27" t="s">
        <v>721</v>
      </c>
      <c r="L43" s="28"/>
      <c r="M43" s="27"/>
      <c r="N43" s="68"/>
      <c r="P43" s="3"/>
    </row>
    <row r="44" s="2" customFormat="1" ht="20.1" customHeight="1" spans="2:16">
      <c r="B44" s="40"/>
      <c r="C44" s="41"/>
      <c r="D44" s="41"/>
      <c r="E44" s="43" t="s">
        <v>722</v>
      </c>
      <c r="F44" s="27" t="s">
        <v>704</v>
      </c>
      <c r="G44" s="27">
        <v>10</v>
      </c>
      <c r="H44" s="28"/>
      <c r="I44" s="27" t="s">
        <v>630</v>
      </c>
      <c r="J44" s="27" t="s">
        <v>631</v>
      </c>
      <c r="K44" s="27" t="s">
        <v>723</v>
      </c>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729</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B1:P63"/>
  <sheetViews>
    <sheetView topLeftCell="A22"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738</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656</v>
      </c>
      <c r="E5" s="11"/>
      <c r="F5" s="11"/>
      <c r="G5" s="11"/>
      <c r="H5" s="11"/>
      <c r="I5" s="10" t="s">
        <v>657</v>
      </c>
      <c r="J5" s="10"/>
      <c r="K5" s="10"/>
      <c r="L5" s="11" t="s">
        <v>658</v>
      </c>
      <c r="M5" s="11"/>
      <c r="N5" s="53"/>
    </row>
    <row r="6" s="2" customFormat="1" ht="33.95" customHeight="1" spans="2:14">
      <c r="B6" s="9" t="s">
        <v>659</v>
      </c>
      <c r="C6" s="10"/>
      <c r="D6" s="11" t="s">
        <v>739</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740</v>
      </c>
      <c r="E9" s="11"/>
      <c r="F9" s="11"/>
      <c r="G9" s="11"/>
      <c r="H9" s="11"/>
      <c r="I9" s="11"/>
      <c r="J9" s="11"/>
      <c r="K9" s="11"/>
      <c r="L9" s="11"/>
      <c r="M9" s="11"/>
      <c r="N9" s="53"/>
    </row>
    <row r="10" s="2" customFormat="1" ht="33.95" customHeight="1" spans="2:14">
      <c r="B10" s="9" t="s">
        <v>671</v>
      </c>
      <c r="C10" s="10"/>
      <c r="D10" s="11" t="s">
        <v>741</v>
      </c>
      <c r="E10" s="11"/>
      <c r="F10" s="11"/>
      <c r="G10" s="11"/>
      <c r="H10" s="11"/>
      <c r="I10" s="11"/>
      <c r="J10" s="11"/>
      <c r="K10" s="11"/>
      <c r="L10" s="11"/>
      <c r="M10" s="11"/>
      <c r="N10" s="53"/>
    </row>
    <row r="11" s="2" customFormat="1" ht="17.1" customHeight="1" spans="2:14">
      <c r="B11" s="9" t="s">
        <v>673</v>
      </c>
      <c r="C11" s="10"/>
      <c r="D11" s="10" t="s">
        <v>674</v>
      </c>
      <c r="E11" s="13">
        <f>IFERROR(VALUE(F13)+VALUE(F14)+VALUE(F15),0)</f>
        <v>500000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500000</v>
      </c>
      <c r="G14" s="16"/>
      <c r="H14" s="17" t="s">
        <v>677</v>
      </c>
      <c r="I14" s="62" t="s">
        <v>676</v>
      </c>
      <c r="J14" s="13">
        <v>500000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742</v>
      </c>
      <c r="E16" s="11"/>
      <c r="F16" s="11"/>
      <c r="G16" s="11"/>
      <c r="H16" s="11"/>
      <c r="I16" s="11"/>
      <c r="J16" s="11"/>
      <c r="K16" s="11"/>
      <c r="L16" s="11"/>
      <c r="M16" s="11"/>
      <c r="N16" s="53"/>
    </row>
    <row r="17" s="2" customFormat="1" ht="33.95" customHeight="1" spans="2:14">
      <c r="B17" s="18" t="s">
        <v>686</v>
      </c>
      <c r="C17" s="19"/>
      <c r="D17" s="20" t="s">
        <v>743</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632</v>
      </c>
      <c r="F19" s="27" t="s">
        <v>698</v>
      </c>
      <c r="G19" s="27">
        <v>60</v>
      </c>
      <c r="H19" s="28"/>
      <c r="I19" s="27" t="s">
        <v>633</v>
      </c>
      <c r="J19" s="27" t="s">
        <v>631</v>
      </c>
      <c r="K19" s="27" t="s">
        <v>744</v>
      </c>
      <c r="L19" s="28"/>
      <c r="M19" s="27"/>
      <c r="N19" s="68"/>
    </row>
    <row r="20" s="3" customFormat="1" ht="20.1" customHeight="1" spans="2:14">
      <c r="B20" s="25"/>
      <c r="C20" s="26"/>
      <c r="D20" s="26"/>
      <c r="E20" s="27" t="s">
        <v>745</v>
      </c>
      <c r="F20" s="27" t="s">
        <v>704</v>
      </c>
      <c r="G20" s="27">
        <v>10</v>
      </c>
      <c r="H20" s="28"/>
      <c r="I20" s="27" t="s">
        <v>630</v>
      </c>
      <c r="J20" s="27" t="s">
        <v>631</v>
      </c>
      <c r="K20" s="27" t="s">
        <v>746</v>
      </c>
      <c r="L20" s="28"/>
      <c r="M20" s="27"/>
      <c r="N20" s="68"/>
    </row>
    <row r="21" s="3" customFormat="1" ht="20.1" customHeight="1" spans="2:14">
      <c r="B21" s="25"/>
      <c r="C21" s="26"/>
      <c r="D21" s="26"/>
      <c r="E21" s="27" t="s">
        <v>747</v>
      </c>
      <c r="F21" s="27" t="s">
        <v>704</v>
      </c>
      <c r="G21" s="27">
        <v>10</v>
      </c>
      <c r="H21" s="28"/>
      <c r="I21" s="27" t="s">
        <v>630</v>
      </c>
      <c r="J21" s="27" t="s">
        <v>631</v>
      </c>
      <c r="K21" s="27" t="s">
        <v>748</v>
      </c>
      <c r="L21" s="28"/>
      <c r="M21" s="27"/>
      <c r="N21" s="68"/>
    </row>
    <row r="22" s="3" customFormat="1" ht="20.1" customHeight="1" spans="2:14">
      <c r="B22" s="25"/>
      <c r="C22" s="26"/>
      <c r="D22" s="26" t="s">
        <v>702</v>
      </c>
      <c r="E22" s="29" t="s">
        <v>749</v>
      </c>
      <c r="F22" s="27" t="s">
        <v>704</v>
      </c>
      <c r="G22" s="27">
        <v>10</v>
      </c>
      <c r="H22" s="28"/>
      <c r="I22" s="27" t="s">
        <v>630</v>
      </c>
      <c r="J22" s="27" t="s">
        <v>631</v>
      </c>
      <c r="K22" s="27" t="s">
        <v>705</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c r="F25" s="27"/>
      <c r="G25" s="27" t="s">
        <v>701</v>
      </c>
      <c r="H25" s="28"/>
      <c r="I25" s="27"/>
      <c r="J25" s="27"/>
      <c r="K25" s="27"/>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750</v>
      </c>
      <c r="F34" s="27" t="s">
        <v>704</v>
      </c>
      <c r="G34" s="27">
        <v>5</v>
      </c>
      <c r="H34" s="28"/>
      <c r="I34" s="27" t="s">
        <v>751</v>
      </c>
      <c r="J34" s="27" t="s">
        <v>714</v>
      </c>
      <c r="K34" s="27" t="s">
        <v>698</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722</v>
      </c>
      <c r="F43" s="27" t="s">
        <v>704</v>
      </c>
      <c r="G43" s="27">
        <v>5</v>
      </c>
      <c r="H43" s="28"/>
      <c r="I43" s="27" t="s">
        <v>630</v>
      </c>
      <c r="J43" s="27" t="s">
        <v>631</v>
      </c>
      <c r="K43" s="27" t="s">
        <v>723</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4">
      <c r="B46" s="40"/>
      <c r="C46" s="41" t="s">
        <v>724</v>
      </c>
      <c r="D46" s="41" t="s">
        <v>725</v>
      </c>
      <c r="E46" s="43"/>
      <c r="F46" s="27"/>
      <c r="G46" s="27"/>
      <c r="H46" s="28"/>
      <c r="I46" s="27"/>
      <c r="J46" s="27"/>
      <c r="K46" s="27"/>
      <c r="L46" s="28"/>
      <c r="M46" s="27"/>
      <c r="N46" s="68"/>
    </row>
    <row r="47" s="2" customFormat="1" ht="20.1" customHeight="1" spans="2:14">
      <c r="B47" s="40"/>
      <c r="C47" s="41"/>
      <c r="D47" s="41"/>
      <c r="E47" s="43"/>
      <c r="F47" s="27"/>
      <c r="G47" s="27"/>
      <c r="H47" s="28"/>
      <c r="I47" s="27"/>
      <c r="J47" s="27"/>
      <c r="K47" s="27"/>
      <c r="L47" s="28"/>
      <c r="M47" s="27"/>
      <c r="N47" s="68"/>
    </row>
    <row r="48" s="2" customFormat="1" ht="20.1" customHeight="1" spans="2:14">
      <c r="B48" s="40"/>
      <c r="C48" s="41"/>
      <c r="D48" s="41"/>
      <c r="E48" s="43"/>
      <c r="F48" s="27"/>
      <c r="G48" s="27"/>
      <c r="H48" s="28"/>
      <c r="I48" s="27"/>
      <c r="J48" s="27"/>
      <c r="K48" s="27"/>
      <c r="L48" s="28"/>
      <c r="M48" s="27"/>
      <c r="N48" s="68"/>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752</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B1:P63"/>
  <sheetViews>
    <sheetView topLeftCell="A37"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753</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754</v>
      </c>
      <c r="E5" s="11"/>
      <c r="F5" s="11"/>
      <c r="G5" s="11"/>
      <c r="H5" s="11"/>
      <c r="I5" s="10" t="s">
        <v>657</v>
      </c>
      <c r="J5" s="10"/>
      <c r="K5" s="10"/>
      <c r="L5" s="11" t="s">
        <v>755</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756</v>
      </c>
      <c r="E9" s="11"/>
      <c r="F9" s="11"/>
      <c r="G9" s="11"/>
      <c r="H9" s="11"/>
      <c r="I9" s="11"/>
      <c r="J9" s="11"/>
      <c r="K9" s="11"/>
      <c r="L9" s="11"/>
      <c r="M9" s="11"/>
      <c r="N9" s="53"/>
    </row>
    <row r="10" s="2" customFormat="1" ht="33.95" customHeight="1" spans="2:14">
      <c r="B10" s="9" t="s">
        <v>671</v>
      </c>
      <c r="C10" s="10"/>
      <c r="D10" s="11" t="s">
        <v>757</v>
      </c>
      <c r="E10" s="11"/>
      <c r="F10" s="11"/>
      <c r="G10" s="11"/>
      <c r="H10" s="11"/>
      <c r="I10" s="11"/>
      <c r="J10" s="11"/>
      <c r="K10" s="11"/>
      <c r="L10" s="11"/>
      <c r="M10" s="11"/>
      <c r="N10" s="53"/>
    </row>
    <row r="11" s="2" customFormat="1" ht="17.1" customHeight="1" spans="2:14">
      <c r="B11" s="9" t="s">
        <v>673</v>
      </c>
      <c r="C11" s="10"/>
      <c r="D11" s="10" t="s">
        <v>674</v>
      </c>
      <c r="E11" s="13">
        <f>IFERROR(VALUE(F13)+VALUE(F14)+VALUE(F15),0)</f>
        <v>400000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400000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400000</v>
      </c>
      <c r="G14" s="16"/>
      <c r="H14" s="17" t="s">
        <v>677</v>
      </c>
      <c r="I14" s="62" t="s">
        <v>676</v>
      </c>
      <c r="J14" s="13">
        <v>400000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758</v>
      </c>
      <c r="E16" s="11"/>
      <c r="F16" s="11"/>
      <c r="G16" s="11"/>
      <c r="H16" s="11"/>
      <c r="I16" s="11"/>
      <c r="J16" s="11"/>
      <c r="K16" s="11"/>
      <c r="L16" s="11"/>
      <c r="M16" s="11"/>
      <c r="N16" s="53"/>
    </row>
    <row r="17" s="2" customFormat="1" ht="33.95" customHeight="1" spans="2:14">
      <c r="B17" s="18" t="s">
        <v>686</v>
      </c>
      <c r="C17" s="19"/>
      <c r="D17" s="20" t="s">
        <v>759</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760</v>
      </c>
      <c r="F19" s="27" t="s">
        <v>698</v>
      </c>
      <c r="G19" s="27">
        <v>10</v>
      </c>
      <c r="H19" s="28"/>
      <c r="I19" s="27" t="s">
        <v>630</v>
      </c>
      <c r="J19" s="27" t="s">
        <v>631</v>
      </c>
      <c r="K19" s="27" t="s">
        <v>761</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762</v>
      </c>
      <c r="F22" s="27" t="s">
        <v>698</v>
      </c>
      <c r="G22" s="27">
        <v>50</v>
      </c>
      <c r="H22" s="28"/>
      <c r="I22" s="27" t="s">
        <v>763</v>
      </c>
      <c r="J22" s="27" t="s">
        <v>631</v>
      </c>
      <c r="K22" s="27" t="s">
        <v>764</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c r="F25" s="27"/>
      <c r="G25" s="27" t="s">
        <v>701</v>
      </c>
      <c r="H25" s="28"/>
      <c r="I25" s="27"/>
      <c r="J25" s="27"/>
      <c r="K25" s="27"/>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765</v>
      </c>
      <c r="F34" s="27" t="s">
        <v>704</v>
      </c>
      <c r="G34" s="27">
        <v>20</v>
      </c>
      <c r="H34" s="28"/>
      <c r="I34" s="27" t="s">
        <v>630</v>
      </c>
      <c r="J34" s="27" t="s">
        <v>631</v>
      </c>
      <c r="K34" s="27" t="s">
        <v>766</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t="s">
        <v>767</v>
      </c>
      <c r="F37" s="27" t="s">
        <v>704</v>
      </c>
      <c r="G37" s="27">
        <v>10</v>
      </c>
      <c r="H37" s="28"/>
      <c r="I37" s="27" t="s">
        <v>630</v>
      </c>
      <c r="J37" s="27" t="s">
        <v>631</v>
      </c>
      <c r="K37" s="27" t="s">
        <v>768</v>
      </c>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631</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4">
      <c r="B47" s="40"/>
      <c r="C47" s="41"/>
      <c r="D47" s="41"/>
      <c r="E47" s="43"/>
      <c r="F47" s="27"/>
      <c r="G47" s="27"/>
      <c r="H47" s="28"/>
      <c r="I47" s="27"/>
      <c r="J47" s="27"/>
      <c r="K47" s="27"/>
      <c r="L47" s="28"/>
      <c r="M47" s="27"/>
      <c r="N47" s="68"/>
    </row>
    <row r="48" s="2" customFormat="1" ht="20.1" customHeight="1" spans="2:14">
      <c r="B48" s="40"/>
      <c r="C48" s="41"/>
      <c r="D48" s="41"/>
      <c r="E48" s="43"/>
      <c r="F48" s="27"/>
      <c r="G48" s="27"/>
      <c r="H48" s="28"/>
      <c r="I48" s="27"/>
      <c r="J48" s="27"/>
      <c r="K48" s="27"/>
      <c r="L48" s="28"/>
      <c r="M48" s="27"/>
      <c r="N48" s="68"/>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771</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B1:P63"/>
  <sheetViews>
    <sheetView topLeftCell="A16"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772</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754</v>
      </c>
      <c r="E5" s="11"/>
      <c r="F5" s="11"/>
      <c r="G5" s="11"/>
      <c r="H5" s="11"/>
      <c r="I5" s="10" t="s">
        <v>657</v>
      </c>
      <c r="J5" s="10"/>
      <c r="K5" s="10"/>
      <c r="L5" s="11" t="s">
        <v>755</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773</v>
      </c>
      <c r="E9" s="11"/>
      <c r="F9" s="11"/>
      <c r="G9" s="11"/>
      <c r="H9" s="11"/>
      <c r="I9" s="11"/>
      <c r="J9" s="11"/>
      <c r="K9" s="11"/>
      <c r="L9" s="11"/>
      <c r="M9" s="11"/>
      <c r="N9" s="53"/>
    </row>
    <row r="10" s="2" customFormat="1" ht="33.95" customHeight="1" spans="2:14">
      <c r="B10" s="9" t="s">
        <v>671</v>
      </c>
      <c r="C10" s="10"/>
      <c r="D10" s="11" t="s">
        <v>774</v>
      </c>
      <c r="E10" s="11"/>
      <c r="F10" s="11"/>
      <c r="G10" s="11"/>
      <c r="H10" s="11"/>
      <c r="I10" s="11"/>
      <c r="J10" s="11"/>
      <c r="K10" s="11"/>
      <c r="L10" s="11"/>
      <c r="M10" s="11"/>
      <c r="N10" s="53"/>
    </row>
    <row r="11" s="2" customFormat="1" ht="17.1" customHeight="1" spans="2:14">
      <c r="B11" s="9" t="s">
        <v>673</v>
      </c>
      <c r="C11" s="10"/>
      <c r="D11" s="10" t="s">
        <v>674</v>
      </c>
      <c r="E11" s="13">
        <f>IFERROR(VALUE(F13)+VALUE(F14)+VALUE(F15),0)</f>
        <v>5000000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5000000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5000000</v>
      </c>
      <c r="G14" s="16"/>
      <c r="H14" s="17" t="s">
        <v>677</v>
      </c>
      <c r="I14" s="62" t="s">
        <v>676</v>
      </c>
      <c r="J14" s="13">
        <v>5000000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775</v>
      </c>
      <c r="E16" s="11"/>
      <c r="F16" s="11"/>
      <c r="G16" s="11"/>
      <c r="H16" s="11"/>
      <c r="I16" s="11"/>
      <c r="J16" s="11"/>
      <c r="K16" s="11"/>
      <c r="L16" s="11"/>
      <c r="M16" s="11"/>
      <c r="N16" s="53"/>
    </row>
    <row r="17" s="2" customFormat="1" ht="33.95" customHeight="1" spans="2:14">
      <c r="B17" s="18" t="s">
        <v>686</v>
      </c>
      <c r="C17" s="19"/>
      <c r="D17" s="20" t="s">
        <v>776</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629</v>
      </c>
      <c r="F19" s="27" t="s">
        <v>704</v>
      </c>
      <c r="G19" s="27">
        <v>10</v>
      </c>
      <c r="H19" s="28"/>
      <c r="I19" s="27" t="s">
        <v>630</v>
      </c>
      <c r="J19" s="27" t="s">
        <v>631</v>
      </c>
      <c r="K19" s="27" t="s">
        <v>761</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777</v>
      </c>
      <c r="F22" s="27" t="s">
        <v>704</v>
      </c>
      <c r="G22" s="27">
        <v>10</v>
      </c>
      <c r="H22" s="28"/>
      <c r="I22" s="27" t="s">
        <v>630</v>
      </c>
      <c r="J22" s="27" t="s">
        <v>631</v>
      </c>
      <c r="K22" s="27" t="s">
        <v>761</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778</v>
      </c>
      <c r="F25" s="27" t="s">
        <v>698</v>
      </c>
      <c r="G25" s="27">
        <v>30</v>
      </c>
      <c r="H25" s="28"/>
      <c r="I25" s="27" t="s">
        <v>630</v>
      </c>
      <c r="J25" s="27" t="s">
        <v>631</v>
      </c>
      <c r="K25" s="27" t="s">
        <v>761</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779</v>
      </c>
      <c r="F34" s="27" t="s">
        <v>704</v>
      </c>
      <c r="G34" s="27">
        <v>10</v>
      </c>
      <c r="H34" s="28"/>
      <c r="I34" s="27" t="s">
        <v>630</v>
      </c>
      <c r="J34" s="27" t="s">
        <v>631</v>
      </c>
      <c r="K34" s="27" t="s">
        <v>780</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t="s">
        <v>781</v>
      </c>
      <c r="F37" s="27" t="s">
        <v>698</v>
      </c>
      <c r="G37" s="27">
        <v>20</v>
      </c>
      <c r="H37" s="28"/>
      <c r="I37" s="27" t="s">
        <v>630</v>
      </c>
      <c r="J37" s="27" t="s">
        <v>631</v>
      </c>
      <c r="K37" s="27" t="s">
        <v>780</v>
      </c>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t="s">
        <v>782</v>
      </c>
      <c r="F40" s="27" t="s">
        <v>704</v>
      </c>
      <c r="G40" s="27">
        <v>10</v>
      </c>
      <c r="H40" s="28"/>
      <c r="I40" s="27" t="s">
        <v>630</v>
      </c>
      <c r="J40" s="27" t="s">
        <v>631</v>
      </c>
      <c r="K40" s="27" t="s">
        <v>761</v>
      </c>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c r="F43" s="27"/>
      <c r="G43" s="27" t="s">
        <v>701</v>
      </c>
      <c r="H43" s="28"/>
      <c r="I43" s="27"/>
      <c r="J43" s="27"/>
      <c r="K43" s="27"/>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t="s">
        <v>783</v>
      </c>
      <c r="F46" s="27" t="s">
        <v>698</v>
      </c>
      <c r="G46" s="27">
        <v>10</v>
      </c>
      <c r="H46" s="28"/>
      <c r="I46" s="27" t="s">
        <v>630</v>
      </c>
      <c r="J46" s="27" t="s">
        <v>631</v>
      </c>
      <c r="K46" s="27" t="s">
        <v>761</v>
      </c>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4">
      <c r="B48" s="40"/>
      <c r="C48" s="41"/>
      <c r="D48" s="41"/>
      <c r="E48" s="43"/>
      <c r="F48" s="27"/>
      <c r="G48" s="27"/>
      <c r="H48" s="28"/>
      <c r="I48" s="27"/>
      <c r="J48" s="27"/>
      <c r="K48" s="27"/>
      <c r="L48" s="28"/>
      <c r="M48" s="27"/>
      <c r="N48" s="68"/>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784</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B1:P63"/>
  <sheetViews>
    <sheetView topLeftCell="A37"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785</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739</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789</v>
      </c>
      <c r="E9" s="11"/>
      <c r="F9" s="11"/>
      <c r="G9" s="11"/>
      <c r="H9" s="11"/>
      <c r="I9" s="11"/>
      <c r="J9" s="11"/>
      <c r="K9" s="11"/>
      <c r="L9" s="11"/>
      <c r="M9" s="11"/>
      <c r="N9" s="53"/>
    </row>
    <row r="10" s="2" customFormat="1" ht="33.95" customHeight="1" spans="2:14">
      <c r="B10" s="9" t="s">
        <v>671</v>
      </c>
      <c r="C10" s="10"/>
      <c r="D10" s="11" t="s">
        <v>790</v>
      </c>
      <c r="E10" s="11"/>
      <c r="F10" s="11"/>
      <c r="G10" s="11"/>
      <c r="H10" s="11"/>
      <c r="I10" s="11"/>
      <c r="J10" s="11"/>
      <c r="K10" s="11"/>
      <c r="L10" s="11"/>
      <c r="M10" s="11"/>
      <c r="N10" s="53"/>
    </row>
    <row r="11" s="2" customFormat="1" ht="17.1" customHeight="1" spans="2:14">
      <c r="B11" s="9" t="s">
        <v>673</v>
      </c>
      <c r="C11" s="10"/>
      <c r="D11" s="10" t="s">
        <v>674</v>
      </c>
      <c r="E11" s="13">
        <f>IFERROR(VALUE(F13)+VALUE(F14)+VALUE(F15),0)</f>
        <v>500000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500000</v>
      </c>
      <c r="G14" s="16"/>
      <c r="H14" s="17" t="s">
        <v>677</v>
      </c>
      <c r="I14" s="62" t="s">
        <v>676</v>
      </c>
      <c r="J14" s="13">
        <v>500000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791</v>
      </c>
      <c r="E16" s="11"/>
      <c r="F16" s="11"/>
      <c r="G16" s="11"/>
      <c r="H16" s="11"/>
      <c r="I16" s="11"/>
      <c r="J16" s="11"/>
      <c r="K16" s="11"/>
      <c r="L16" s="11"/>
      <c r="M16" s="11"/>
      <c r="N16" s="53"/>
    </row>
    <row r="17" s="2" customFormat="1" ht="33.95" customHeight="1" spans="2:14">
      <c r="B17" s="18" t="s">
        <v>686</v>
      </c>
      <c r="C17" s="19"/>
      <c r="D17" s="20" t="s">
        <v>792</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793</v>
      </c>
      <c r="F19" s="27" t="s">
        <v>704</v>
      </c>
      <c r="G19" s="27">
        <v>10</v>
      </c>
      <c r="H19" s="28"/>
      <c r="I19" s="27" t="s">
        <v>633</v>
      </c>
      <c r="J19" s="27" t="s">
        <v>714</v>
      </c>
      <c r="K19" s="27" t="s">
        <v>721</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794</v>
      </c>
      <c r="F22" s="27" t="s">
        <v>698</v>
      </c>
      <c r="G22" s="27">
        <v>60</v>
      </c>
      <c r="H22" s="28"/>
      <c r="I22" s="27" t="s">
        <v>630</v>
      </c>
      <c r="J22" s="27" t="s">
        <v>631</v>
      </c>
      <c r="K22" s="27" t="s">
        <v>705</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795</v>
      </c>
      <c r="F25" s="27" t="s">
        <v>704</v>
      </c>
      <c r="G25" s="27">
        <v>10</v>
      </c>
      <c r="H25" s="28"/>
      <c r="I25" s="27" t="s">
        <v>751</v>
      </c>
      <c r="J25" s="27" t="s">
        <v>714</v>
      </c>
      <c r="K25" s="27" t="s">
        <v>698</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796</v>
      </c>
      <c r="F34" s="27" t="s">
        <v>704</v>
      </c>
      <c r="G34" s="27">
        <v>5</v>
      </c>
      <c r="H34" s="28"/>
      <c r="I34" s="27" t="s">
        <v>630</v>
      </c>
      <c r="J34" s="27" t="s">
        <v>631</v>
      </c>
      <c r="K34" s="27" t="s">
        <v>770</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5</v>
      </c>
      <c r="H43" s="28"/>
      <c r="I43" s="27" t="s">
        <v>630</v>
      </c>
      <c r="J43" s="27" t="s">
        <v>631</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631</v>
      </c>
      <c r="K49" s="27" t="s">
        <v>723</v>
      </c>
      <c r="L49" s="28"/>
      <c r="M49" s="27"/>
      <c r="N49" s="68"/>
      <c r="P49" s="3"/>
    </row>
    <row r="50" s="2" customFormat="1" ht="20.1" customHeight="1" spans="2:16">
      <c r="B50" s="40"/>
      <c r="C50" s="41"/>
      <c r="D50" s="41"/>
      <c r="E50" s="43"/>
      <c r="F50" s="27"/>
      <c r="G50" s="27" t="s">
        <v>701</v>
      </c>
      <c r="H50" s="28"/>
      <c r="I50" s="27"/>
      <c r="J50" s="27"/>
      <c r="K50" s="27"/>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798</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B1:P63"/>
  <sheetViews>
    <sheetView topLeftCell="A34"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799</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800</v>
      </c>
      <c r="E5" s="11"/>
      <c r="F5" s="11"/>
      <c r="G5" s="11"/>
      <c r="H5" s="11"/>
      <c r="I5" s="10" t="s">
        <v>657</v>
      </c>
      <c r="J5" s="10"/>
      <c r="K5" s="10"/>
      <c r="L5" s="11" t="s">
        <v>801</v>
      </c>
      <c r="M5" s="11"/>
      <c r="N5" s="53"/>
    </row>
    <row r="6" s="2" customFormat="1" ht="33.95" customHeight="1" spans="2:14">
      <c r="B6" s="9" t="s">
        <v>659</v>
      </c>
      <c r="C6" s="10"/>
      <c r="D6" s="11" t="s">
        <v>660</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802</v>
      </c>
      <c r="E9" s="11"/>
      <c r="F9" s="11"/>
      <c r="G9" s="11"/>
      <c r="H9" s="11"/>
      <c r="I9" s="11"/>
      <c r="J9" s="11"/>
      <c r="K9" s="11"/>
      <c r="L9" s="11"/>
      <c r="M9" s="11"/>
      <c r="N9" s="53"/>
    </row>
    <row r="10" s="2" customFormat="1" ht="33.95" customHeight="1" spans="2:14">
      <c r="B10" s="9" t="s">
        <v>671</v>
      </c>
      <c r="C10" s="10"/>
      <c r="D10" s="11" t="s">
        <v>803</v>
      </c>
      <c r="E10" s="11"/>
      <c r="F10" s="11"/>
      <c r="G10" s="11"/>
      <c r="H10" s="11"/>
      <c r="I10" s="11"/>
      <c r="J10" s="11"/>
      <c r="K10" s="11"/>
      <c r="L10" s="11"/>
      <c r="M10" s="11"/>
      <c r="N10" s="53"/>
    </row>
    <row r="11" s="2" customFormat="1" ht="17.1" customHeight="1" spans="2:14">
      <c r="B11" s="9" t="s">
        <v>673</v>
      </c>
      <c r="C11" s="10"/>
      <c r="D11" s="10" t="s">
        <v>674</v>
      </c>
      <c r="E11" s="13">
        <f>IFERROR(VALUE(F13)+VALUE(F14)+VALUE(F15),0)</f>
        <v>500000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500000</v>
      </c>
      <c r="G14" s="16"/>
      <c r="H14" s="17" t="s">
        <v>677</v>
      </c>
      <c r="I14" s="62" t="s">
        <v>676</v>
      </c>
      <c r="J14" s="13">
        <v>500000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804</v>
      </c>
      <c r="E16" s="11"/>
      <c r="F16" s="11"/>
      <c r="G16" s="11"/>
      <c r="H16" s="11"/>
      <c r="I16" s="11"/>
      <c r="J16" s="11"/>
      <c r="K16" s="11"/>
      <c r="L16" s="11"/>
      <c r="M16" s="11"/>
      <c r="N16" s="53"/>
    </row>
    <row r="17" s="2" customFormat="1" ht="33.95" customHeight="1" spans="2:14">
      <c r="B17" s="18" t="s">
        <v>686</v>
      </c>
      <c r="C17" s="19"/>
      <c r="D17" s="20" t="s">
        <v>805</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806</v>
      </c>
      <c r="F19" s="27" t="s">
        <v>698</v>
      </c>
      <c r="G19" s="27">
        <v>20</v>
      </c>
      <c r="H19" s="28"/>
      <c r="I19" s="27" t="s">
        <v>633</v>
      </c>
      <c r="J19" s="27" t="s">
        <v>714</v>
      </c>
      <c r="K19" s="27" t="s">
        <v>807</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808</v>
      </c>
      <c r="F22" s="27" t="s">
        <v>698</v>
      </c>
      <c r="G22" s="27">
        <v>20</v>
      </c>
      <c r="H22" s="28"/>
      <c r="I22" s="27" t="s">
        <v>809</v>
      </c>
      <c r="J22" s="27" t="s">
        <v>631</v>
      </c>
      <c r="K22" s="27" t="s">
        <v>764</v>
      </c>
      <c r="L22" s="28"/>
      <c r="M22" s="27"/>
      <c r="N22" s="68"/>
    </row>
    <row r="23" s="3" customFormat="1" ht="20.1" customHeight="1" spans="2:14">
      <c r="B23" s="25"/>
      <c r="C23" s="26"/>
      <c r="D23" s="26"/>
      <c r="E23" s="29" t="s">
        <v>810</v>
      </c>
      <c r="F23" s="27" t="s">
        <v>698</v>
      </c>
      <c r="G23" s="27">
        <v>20</v>
      </c>
      <c r="H23" s="28"/>
      <c r="I23" s="27" t="s">
        <v>809</v>
      </c>
      <c r="J23" s="27" t="s">
        <v>631</v>
      </c>
      <c r="K23" s="27" t="s">
        <v>764</v>
      </c>
      <c r="L23" s="28"/>
      <c r="M23" s="27"/>
      <c r="N23" s="68"/>
    </row>
    <row r="24" s="3" customFormat="1" ht="20.1" customHeight="1" spans="2:14">
      <c r="B24" s="25"/>
      <c r="C24" s="26"/>
      <c r="D24" s="26"/>
      <c r="E24" s="29" t="s">
        <v>811</v>
      </c>
      <c r="F24" s="27" t="s">
        <v>698</v>
      </c>
      <c r="G24" s="27">
        <v>20</v>
      </c>
      <c r="H24" s="28"/>
      <c r="I24" s="27" t="s">
        <v>809</v>
      </c>
      <c r="J24" s="27" t="s">
        <v>631</v>
      </c>
      <c r="K24" s="27" t="s">
        <v>764</v>
      </c>
      <c r="L24" s="28"/>
      <c r="M24" s="27"/>
      <c r="N24" s="68"/>
    </row>
    <row r="25" s="3" customFormat="1" ht="20.1" customHeight="1" spans="2:14">
      <c r="B25" s="25"/>
      <c r="C25" s="26"/>
      <c r="D25" s="26" t="s">
        <v>706</v>
      </c>
      <c r="E25" s="29"/>
      <c r="F25" s="27"/>
      <c r="G25" s="27" t="s">
        <v>701</v>
      </c>
      <c r="H25" s="28"/>
      <c r="I25" s="27"/>
      <c r="J25" s="27"/>
      <c r="K25" s="27"/>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c r="F34" s="27"/>
      <c r="G34" s="27" t="s">
        <v>701</v>
      </c>
      <c r="H34" s="28"/>
      <c r="I34" s="27"/>
      <c r="J34" s="27"/>
      <c r="K34" s="27"/>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t="s">
        <v>762</v>
      </c>
      <c r="F40" s="27" t="s">
        <v>704</v>
      </c>
      <c r="G40" s="27">
        <v>10</v>
      </c>
      <c r="H40" s="28"/>
      <c r="I40" s="27" t="s">
        <v>763</v>
      </c>
      <c r="J40" s="27" t="s">
        <v>631</v>
      </c>
      <c r="K40" s="27" t="s">
        <v>764</v>
      </c>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812</v>
      </c>
      <c r="F43" s="27" t="s">
        <v>704</v>
      </c>
      <c r="G43" s="27">
        <v>10</v>
      </c>
      <c r="H43" s="28"/>
      <c r="I43" s="27" t="s">
        <v>630</v>
      </c>
      <c r="J43" s="27" t="s">
        <v>631</v>
      </c>
      <c r="K43" s="27" t="s">
        <v>780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4">
      <c r="B46" s="40"/>
      <c r="C46" s="41" t="s">
        <v>724</v>
      </c>
      <c r="D46" s="41" t="s">
        <v>725</v>
      </c>
      <c r="E46" s="43"/>
      <c r="F46" s="27"/>
      <c r="G46" s="27"/>
      <c r="H46" s="28"/>
      <c r="I46" s="27"/>
      <c r="J46" s="27"/>
      <c r="K46" s="27"/>
      <c r="L46" s="28"/>
      <c r="M46" s="27"/>
      <c r="N46" s="68"/>
    </row>
    <row r="47" s="2" customFormat="1" ht="20.1" customHeight="1" spans="2:14">
      <c r="B47" s="40"/>
      <c r="C47" s="41"/>
      <c r="D47" s="41"/>
      <c r="E47" s="43"/>
      <c r="F47" s="27"/>
      <c r="G47" s="27"/>
      <c r="H47" s="28"/>
      <c r="I47" s="27"/>
      <c r="J47" s="27"/>
      <c r="K47" s="27"/>
      <c r="L47" s="28"/>
      <c r="M47" s="27"/>
      <c r="N47" s="68"/>
    </row>
    <row r="48" s="2" customFormat="1" ht="20.1" customHeight="1" spans="2:14">
      <c r="B48" s="40"/>
      <c r="C48" s="41"/>
      <c r="D48" s="41"/>
      <c r="E48" s="43"/>
      <c r="F48" s="27"/>
      <c r="G48" s="27"/>
      <c r="H48" s="28"/>
      <c r="I48" s="27"/>
      <c r="J48" s="27"/>
      <c r="K48" s="27"/>
      <c r="L48" s="28"/>
      <c r="M48" s="27"/>
      <c r="N48" s="68"/>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813</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B1:P63"/>
  <sheetViews>
    <sheetView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814</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815</v>
      </c>
      <c r="E5" s="11"/>
      <c r="F5" s="11"/>
      <c r="G5" s="11"/>
      <c r="H5" s="11"/>
      <c r="I5" s="10" t="s">
        <v>657</v>
      </c>
      <c r="J5" s="10"/>
      <c r="K5" s="10"/>
      <c r="L5" s="11" t="s">
        <v>816</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817</v>
      </c>
      <c r="E9" s="11"/>
      <c r="F9" s="11"/>
      <c r="G9" s="11"/>
      <c r="H9" s="11"/>
      <c r="I9" s="11"/>
      <c r="J9" s="11"/>
      <c r="K9" s="11"/>
      <c r="L9" s="11"/>
      <c r="M9" s="11"/>
      <c r="N9" s="53"/>
    </row>
    <row r="10" s="2" customFormat="1" ht="33.95" customHeight="1" spans="2:14">
      <c r="B10" s="9" t="s">
        <v>671</v>
      </c>
      <c r="C10" s="10"/>
      <c r="D10" s="11" t="s">
        <v>818</v>
      </c>
      <c r="E10" s="11"/>
      <c r="F10" s="11"/>
      <c r="G10" s="11"/>
      <c r="H10" s="11"/>
      <c r="I10" s="11"/>
      <c r="J10" s="11"/>
      <c r="K10" s="11"/>
      <c r="L10" s="11"/>
      <c r="M10" s="11"/>
      <c r="N10" s="53"/>
    </row>
    <row r="11" s="2" customFormat="1" ht="17.1" customHeight="1" spans="2:14">
      <c r="B11" s="9" t="s">
        <v>673</v>
      </c>
      <c r="C11" s="10"/>
      <c r="D11" s="10" t="s">
        <v>674</v>
      </c>
      <c r="E11" s="13">
        <f>IFERROR(VALUE(F13)+VALUE(F14)+VALUE(F15),0)</f>
        <v>3000000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3000000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3000000</v>
      </c>
      <c r="G14" s="16"/>
      <c r="H14" s="17" t="s">
        <v>677</v>
      </c>
      <c r="I14" s="62" t="s">
        <v>676</v>
      </c>
      <c r="J14" s="13">
        <v>3000000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819</v>
      </c>
      <c r="E16" s="11"/>
      <c r="F16" s="11"/>
      <c r="G16" s="11"/>
      <c r="H16" s="11"/>
      <c r="I16" s="11"/>
      <c r="J16" s="11"/>
      <c r="K16" s="11"/>
      <c r="L16" s="11"/>
      <c r="M16" s="11"/>
      <c r="N16" s="53"/>
    </row>
    <row r="17" s="2" customFormat="1" ht="33.95" customHeight="1" spans="2:14">
      <c r="B17" s="18" t="s">
        <v>686</v>
      </c>
      <c r="C17" s="19"/>
      <c r="D17" s="20" t="s">
        <v>820</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821</v>
      </c>
      <c r="F19" s="27" t="s">
        <v>698</v>
      </c>
      <c r="G19" s="27">
        <v>30</v>
      </c>
      <c r="H19" s="28"/>
      <c r="I19" s="27" t="s">
        <v>639</v>
      </c>
      <c r="J19" s="27" t="s">
        <v>631</v>
      </c>
      <c r="K19" s="27" t="s">
        <v>822</v>
      </c>
      <c r="L19" s="28"/>
      <c r="M19" s="27"/>
      <c r="N19" s="68"/>
    </row>
    <row r="20" s="3" customFormat="1" ht="20.1" customHeight="1" spans="2:14">
      <c r="B20" s="25"/>
      <c r="C20" s="26"/>
      <c r="D20" s="26"/>
      <c r="E20" s="27" t="s">
        <v>823</v>
      </c>
      <c r="F20" s="27" t="s">
        <v>698</v>
      </c>
      <c r="G20" s="27">
        <v>30</v>
      </c>
      <c r="H20" s="28"/>
      <c r="I20" s="27" t="s">
        <v>639</v>
      </c>
      <c r="J20" s="27" t="s">
        <v>631</v>
      </c>
      <c r="K20" s="27" t="s">
        <v>824</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825</v>
      </c>
      <c r="F22" s="27" t="s">
        <v>704</v>
      </c>
      <c r="G22" s="27">
        <v>10</v>
      </c>
      <c r="H22" s="28"/>
      <c r="I22" s="27" t="s">
        <v>630</v>
      </c>
      <c r="J22" s="27" t="s">
        <v>631</v>
      </c>
      <c r="K22" s="27" t="s">
        <v>780</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826</v>
      </c>
      <c r="F25" s="27" t="s">
        <v>704</v>
      </c>
      <c r="G25" s="27">
        <v>10</v>
      </c>
      <c r="H25" s="28"/>
      <c r="I25" s="27" t="s">
        <v>630</v>
      </c>
      <c r="J25" s="27" t="s">
        <v>631</v>
      </c>
      <c r="K25" s="27" t="s">
        <v>827</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828</v>
      </c>
      <c r="F34" s="27" t="s">
        <v>704</v>
      </c>
      <c r="G34" s="27">
        <v>10</v>
      </c>
      <c r="H34" s="28"/>
      <c r="I34" s="27" t="s">
        <v>630</v>
      </c>
      <c r="J34" s="27" t="s">
        <v>720</v>
      </c>
      <c r="K34" s="27" t="s">
        <v>829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631</v>
      </c>
      <c r="K43" s="27" t="s">
        <v>827</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4">
      <c r="B45" s="40"/>
      <c r="C45" s="41"/>
      <c r="D45" s="41"/>
      <c r="E45" s="43"/>
      <c r="F45" s="27"/>
      <c r="G45" s="27"/>
      <c r="H45" s="28"/>
      <c r="I45" s="27"/>
      <c r="J45" s="27"/>
      <c r="K45" s="27"/>
      <c r="L45" s="28"/>
      <c r="M45" s="27"/>
      <c r="N45" s="68"/>
    </row>
    <row r="46" s="2" customFormat="1" ht="20.1" customHeight="1" spans="2:14">
      <c r="B46" s="40"/>
      <c r="C46" s="41" t="s">
        <v>724</v>
      </c>
      <c r="D46" s="41" t="s">
        <v>725</v>
      </c>
      <c r="E46" s="43"/>
      <c r="F46" s="27"/>
      <c r="G46" s="27"/>
      <c r="H46" s="28"/>
      <c r="I46" s="27"/>
      <c r="J46" s="27"/>
      <c r="K46" s="27"/>
      <c r="L46" s="28"/>
      <c r="M46" s="27"/>
      <c r="N46" s="68"/>
    </row>
    <row r="47" s="2" customFormat="1" ht="20.1" customHeight="1" spans="2:14">
      <c r="B47" s="40"/>
      <c r="C47" s="41"/>
      <c r="D47" s="41"/>
      <c r="E47" s="43"/>
      <c r="F47" s="27"/>
      <c r="G47" s="27"/>
      <c r="H47" s="28"/>
      <c r="I47" s="27"/>
      <c r="J47" s="27"/>
      <c r="K47" s="27"/>
      <c r="L47" s="28"/>
      <c r="M47" s="27"/>
      <c r="N47" s="68"/>
    </row>
    <row r="48" s="2" customFormat="1" ht="20.1" customHeight="1" spans="2:14">
      <c r="B48" s="40"/>
      <c r="C48" s="41"/>
      <c r="D48" s="41"/>
      <c r="E48" s="43"/>
      <c r="F48" s="27"/>
      <c r="G48" s="27"/>
      <c r="H48" s="28"/>
      <c r="I48" s="27"/>
      <c r="J48" s="27"/>
      <c r="K48" s="27"/>
      <c r="L48" s="28"/>
      <c r="M48" s="27"/>
      <c r="N48" s="68"/>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830</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B1:P63"/>
  <sheetViews>
    <sheetView topLeftCell="A13"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831</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656</v>
      </c>
      <c r="E5" s="11"/>
      <c r="F5" s="11"/>
      <c r="G5" s="11"/>
      <c r="H5" s="11"/>
      <c r="I5" s="10" t="s">
        <v>657</v>
      </c>
      <c r="J5" s="10"/>
      <c r="K5" s="10"/>
      <c r="L5" s="11" t="s">
        <v>658</v>
      </c>
      <c r="M5" s="11"/>
      <c r="N5" s="53"/>
    </row>
    <row r="6" s="2" customFormat="1" ht="33.95" customHeight="1" spans="2:14">
      <c r="B6" s="9" t="s">
        <v>659</v>
      </c>
      <c r="C6" s="10"/>
      <c r="D6" s="11" t="s">
        <v>739</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832</v>
      </c>
      <c r="E9" s="11"/>
      <c r="F9" s="11"/>
      <c r="G9" s="11"/>
      <c r="H9" s="11"/>
      <c r="I9" s="11"/>
      <c r="J9" s="11"/>
      <c r="K9" s="11"/>
      <c r="L9" s="11"/>
      <c r="M9" s="11"/>
      <c r="N9" s="53"/>
    </row>
    <row r="10" s="2" customFormat="1" ht="33.95" customHeight="1" spans="2:14">
      <c r="B10" s="9" t="s">
        <v>671</v>
      </c>
      <c r="C10" s="10"/>
      <c r="D10" s="11" t="s">
        <v>833</v>
      </c>
      <c r="E10" s="11"/>
      <c r="F10" s="11"/>
      <c r="G10" s="11"/>
      <c r="H10" s="11"/>
      <c r="I10" s="11"/>
      <c r="J10" s="11"/>
      <c r="K10" s="11"/>
      <c r="L10" s="11"/>
      <c r="M10" s="11"/>
      <c r="N10" s="53"/>
    </row>
    <row r="11" s="2" customFormat="1" ht="17.1" customHeight="1" spans="2:14">
      <c r="B11" s="9" t="s">
        <v>673</v>
      </c>
      <c r="C11" s="10"/>
      <c r="D11" s="10" t="s">
        <v>674</v>
      </c>
      <c r="E11" s="13">
        <f>IFERROR(VALUE(F13)+VALUE(F14)+VALUE(F15),0)</f>
        <v>2000000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2000000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2000000</v>
      </c>
      <c r="G14" s="16"/>
      <c r="H14" s="17" t="s">
        <v>677</v>
      </c>
      <c r="I14" s="62" t="s">
        <v>676</v>
      </c>
      <c r="J14" s="13">
        <v>2000000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791</v>
      </c>
      <c r="E16" s="11"/>
      <c r="F16" s="11"/>
      <c r="G16" s="11"/>
      <c r="H16" s="11"/>
      <c r="I16" s="11"/>
      <c r="J16" s="11"/>
      <c r="K16" s="11"/>
      <c r="L16" s="11"/>
      <c r="M16" s="11"/>
      <c r="N16" s="53"/>
    </row>
    <row r="17" s="2" customFormat="1" ht="33.95" customHeight="1" spans="2:14">
      <c r="B17" s="18" t="s">
        <v>686</v>
      </c>
      <c r="C17" s="19"/>
      <c r="D17" s="20" t="s">
        <v>834</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20</v>
      </c>
      <c r="H19" s="28"/>
      <c r="I19" s="27" t="s">
        <v>630</v>
      </c>
      <c r="J19" s="27" t="s">
        <v>714</v>
      </c>
      <c r="K19" s="27" t="s">
        <v>705</v>
      </c>
      <c r="L19" s="28"/>
      <c r="M19" s="27"/>
      <c r="N19" s="68"/>
    </row>
    <row r="20" s="3" customFormat="1" ht="20.1" customHeight="1" spans="2:14">
      <c r="B20" s="25"/>
      <c r="C20" s="26"/>
      <c r="D20" s="26"/>
      <c r="E20" s="27" t="s">
        <v>836</v>
      </c>
      <c r="F20" s="27" t="s">
        <v>698</v>
      </c>
      <c r="G20" s="27">
        <v>20</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10</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828</v>
      </c>
      <c r="F34" s="27" t="s">
        <v>698</v>
      </c>
      <c r="G34" s="27">
        <v>10</v>
      </c>
      <c r="H34" s="28"/>
      <c r="I34" s="27" t="s">
        <v>699</v>
      </c>
      <c r="J34" s="27" t="s">
        <v>720</v>
      </c>
      <c r="K34" s="27" t="s">
        <v>839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631</v>
      </c>
      <c r="K43" s="27" t="s">
        <v>780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c r="H51" s="28"/>
      <c r="I51" s="27"/>
      <c r="J51" s="27"/>
      <c r="K51" s="27"/>
      <c r="L51" s="28"/>
      <c r="M51" s="27"/>
      <c r="N51" s="68"/>
      <c r="P51" s="3"/>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841</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I19"/>
  <sheetViews>
    <sheetView showGridLines="0" showZeros="0" zoomScaleSheetLayoutView="60" workbookViewId="0">
      <selection activeCell="B14" sqref="B14"/>
    </sheetView>
  </sheetViews>
  <sheetFormatPr defaultColWidth="6.875" defaultRowHeight="20.1" customHeight="1"/>
  <cols>
    <col min="1" max="1" width="22.875" style="213" customWidth="1"/>
    <col min="2" max="2" width="19" style="213" customWidth="1"/>
    <col min="3" max="3" width="20.5" style="213" customWidth="1"/>
    <col min="4" max="7" width="19" style="213" customWidth="1"/>
    <col min="8" max="16384" width="6.875" style="214"/>
  </cols>
  <sheetData>
    <row r="1" s="212" customFormat="1" customHeight="1" spans="1:7">
      <c r="A1" s="95" t="s">
        <v>311</v>
      </c>
      <c r="B1" s="215"/>
      <c r="C1" s="215"/>
      <c r="D1" s="215"/>
      <c r="E1" s="215"/>
      <c r="F1" s="215"/>
      <c r="G1" s="215"/>
    </row>
    <row r="2" s="212" customFormat="1" ht="38.25" customHeight="1" spans="1:7">
      <c r="A2" s="216" t="s">
        <v>312</v>
      </c>
      <c r="B2" s="217"/>
      <c r="C2" s="217"/>
      <c r="D2" s="217"/>
      <c r="E2" s="217"/>
      <c r="F2" s="217"/>
      <c r="G2" s="217"/>
    </row>
    <row r="3" s="212" customFormat="1" customHeight="1" spans="1:7">
      <c r="A3" s="218"/>
      <c r="B3" s="215"/>
      <c r="C3" s="215"/>
      <c r="D3" s="215"/>
      <c r="E3" s="215"/>
      <c r="F3" s="215"/>
      <c r="G3" s="215"/>
    </row>
    <row r="4" s="212" customFormat="1" customHeight="1" spans="1:7">
      <c r="A4" s="219"/>
      <c r="B4" s="220"/>
      <c r="C4" s="220"/>
      <c r="D4" s="220"/>
      <c r="E4" s="220"/>
      <c r="F4" s="220"/>
      <c r="G4" s="221" t="s">
        <v>313</v>
      </c>
    </row>
    <row r="5" s="212" customFormat="1" customHeight="1" spans="1:7">
      <c r="A5" s="222" t="s">
        <v>314</v>
      </c>
      <c r="B5" s="222"/>
      <c r="C5" s="222" t="s">
        <v>315</v>
      </c>
      <c r="D5" s="222"/>
      <c r="E5" s="222"/>
      <c r="F5" s="222"/>
      <c r="G5" s="222"/>
    </row>
    <row r="6" s="212" customFormat="1" ht="45" customHeight="1" spans="1:7">
      <c r="A6" s="223" t="s">
        <v>316</v>
      </c>
      <c r="B6" s="223" t="s">
        <v>317</v>
      </c>
      <c r="C6" s="223" t="s">
        <v>316</v>
      </c>
      <c r="D6" s="223" t="s">
        <v>318</v>
      </c>
      <c r="E6" s="223" t="s">
        <v>319</v>
      </c>
      <c r="F6" s="223" t="s">
        <v>320</v>
      </c>
      <c r="G6" s="223" t="s">
        <v>321</v>
      </c>
    </row>
    <row r="7" s="212" customFormat="1" customHeight="1" spans="1:7">
      <c r="A7" s="224" t="s">
        <v>322</v>
      </c>
      <c r="B7" s="225">
        <f>SUM(B8:B10)</f>
        <v>2129.55</v>
      </c>
      <c r="C7" s="226" t="s">
        <v>323</v>
      </c>
      <c r="D7" s="227">
        <f t="shared" ref="D7:D14" si="0">SUM(E7:G7)</f>
        <v>36191.28</v>
      </c>
      <c r="E7" s="227">
        <f t="shared" ref="E7:G7" si="1">SUM(E8:E15)</f>
        <v>35461.75</v>
      </c>
      <c r="F7" s="227">
        <f t="shared" si="1"/>
        <v>729.53</v>
      </c>
      <c r="G7" s="227">
        <f t="shared" si="1"/>
        <v>0</v>
      </c>
    </row>
    <row r="8" s="212" customFormat="1" customHeight="1" spans="1:7">
      <c r="A8" s="228" t="s">
        <v>324</v>
      </c>
      <c r="B8" s="229">
        <f>ROUND(21295501.24/10000,2)</f>
        <v>2129.55</v>
      </c>
      <c r="C8" s="230" t="s">
        <v>325</v>
      </c>
      <c r="D8" s="227">
        <f t="shared" si="0"/>
        <v>787.58</v>
      </c>
      <c r="E8" s="231">
        <v>90.77</v>
      </c>
      <c r="F8" s="231">
        <v>696.81</v>
      </c>
      <c r="G8" s="231"/>
    </row>
    <row r="9" s="212" customFormat="1" customHeight="1" spans="1:7">
      <c r="A9" s="228" t="s">
        <v>326</v>
      </c>
      <c r="B9" s="232">
        <v>0</v>
      </c>
      <c r="C9" s="233" t="s">
        <v>327</v>
      </c>
      <c r="D9" s="227">
        <f t="shared" si="0"/>
        <v>23.57</v>
      </c>
      <c r="E9" s="231">
        <v>23.57</v>
      </c>
      <c r="F9" s="231">
        <v>0</v>
      </c>
      <c r="G9" s="231"/>
    </row>
    <row r="10" s="212" customFormat="1" customHeight="1" spans="1:7">
      <c r="A10" s="234" t="s">
        <v>328</v>
      </c>
      <c r="B10" s="235">
        <v>0</v>
      </c>
      <c r="C10" s="233" t="s">
        <v>329</v>
      </c>
      <c r="D10" s="227">
        <f t="shared" si="0"/>
        <v>1149.8</v>
      </c>
      <c r="E10" s="231">
        <v>1149.8</v>
      </c>
      <c r="F10" s="231">
        <v>0</v>
      </c>
      <c r="G10" s="231"/>
    </row>
    <row r="11" s="212" customFormat="1" customHeight="1" spans="1:7">
      <c r="A11" s="236" t="s">
        <v>330</v>
      </c>
      <c r="B11" s="225">
        <f>SUM(B12:B14)</f>
        <v>34061.73</v>
      </c>
      <c r="C11" s="237" t="s">
        <v>331</v>
      </c>
      <c r="D11" s="227">
        <f t="shared" si="0"/>
        <v>113.31</v>
      </c>
      <c r="E11" s="231">
        <v>107.59</v>
      </c>
      <c r="F11" s="231">
        <v>5.72</v>
      </c>
      <c r="G11" s="231"/>
    </row>
    <row r="12" s="212" customFormat="1" customHeight="1" spans="1:7">
      <c r="A12" s="234" t="s">
        <v>324</v>
      </c>
      <c r="B12" s="232">
        <f>ROUND(333321981.32/10000,2)</f>
        <v>33332.2</v>
      </c>
      <c r="C12" s="233" t="s">
        <v>332</v>
      </c>
      <c r="D12" s="227">
        <f t="shared" si="0"/>
        <v>34100.28</v>
      </c>
      <c r="E12" s="231">
        <v>34073.28</v>
      </c>
      <c r="F12" s="231">
        <v>27</v>
      </c>
      <c r="G12" s="231"/>
    </row>
    <row r="13" s="212" customFormat="1" customHeight="1" spans="1:7">
      <c r="A13" s="234" t="s">
        <v>326</v>
      </c>
      <c r="B13" s="232">
        <f>ROUND(7295290.95/10000,2)</f>
        <v>729.53</v>
      </c>
      <c r="C13" s="237" t="s">
        <v>333</v>
      </c>
      <c r="D13" s="227">
        <f t="shared" si="0"/>
        <v>16.74</v>
      </c>
      <c r="E13" s="231">
        <v>16.74</v>
      </c>
      <c r="F13" s="231">
        <v>0</v>
      </c>
      <c r="G13" s="231"/>
    </row>
    <row r="14" s="212" customFormat="1" customHeight="1" spans="1:9">
      <c r="A14" s="228" t="s">
        <v>328</v>
      </c>
      <c r="B14" s="232">
        <v>0</v>
      </c>
      <c r="C14" s="230"/>
      <c r="D14" s="227"/>
      <c r="E14" s="231"/>
      <c r="F14" s="231"/>
      <c r="G14" s="231"/>
      <c r="I14" s="245"/>
    </row>
    <row r="15" s="212" customFormat="1" customHeight="1" spans="1:7">
      <c r="A15" s="236"/>
      <c r="B15" s="238"/>
      <c r="C15" s="237"/>
      <c r="D15" s="239"/>
      <c r="E15" s="239"/>
      <c r="F15" s="239"/>
      <c r="G15" s="239"/>
    </row>
    <row r="16" s="212" customFormat="1" customHeight="1" spans="1:7">
      <c r="A16" s="236"/>
      <c r="B16" s="238"/>
      <c r="C16" s="238" t="s">
        <v>334</v>
      </c>
      <c r="D16" s="240">
        <f>E16+F16+G16</f>
        <v>0</v>
      </c>
      <c r="E16" s="241">
        <f>B8+B12-E7</f>
        <v>0</v>
      </c>
      <c r="F16" s="241">
        <f>B9+B13-F7</f>
        <v>0</v>
      </c>
      <c r="G16" s="241">
        <f>B10+B14-G7</f>
        <v>0</v>
      </c>
    </row>
    <row r="17" s="212" customFormat="1" customHeight="1" spans="1:7">
      <c r="A17" s="236"/>
      <c r="B17" s="238"/>
      <c r="C17" s="238"/>
      <c r="D17" s="241"/>
      <c r="E17" s="241"/>
      <c r="F17" s="241"/>
      <c r="G17" s="242"/>
    </row>
    <row r="18" s="212" customFormat="1" customHeight="1" spans="1:7">
      <c r="A18" s="236" t="s">
        <v>335</v>
      </c>
      <c r="B18" s="243">
        <f>B7+B11</f>
        <v>36191.28</v>
      </c>
      <c r="C18" s="243" t="s">
        <v>336</v>
      </c>
      <c r="D18" s="241">
        <f>SUM(D7+D16)</f>
        <v>36191.28</v>
      </c>
      <c r="E18" s="241">
        <f>SUM(E7+E16)</f>
        <v>35461.75</v>
      </c>
      <c r="F18" s="241">
        <f>SUM(F7+F16)</f>
        <v>729.53</v>
      </c>
      <c r="G18" s="241">
        <f>SUM(G7+G16)</f>
        <v>0</v>
      </c>
    </row>
    <row r="19" customHeight="1" spans="1:6">
      <c r="A19" s="244"/>
      <c r="B19" s="244"/>
      <c r="C19" s="244"/>
      <c r="D19" s="244"/>
      <c r="E19" s="244"/>
      <c r="F19" s="244"/>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B1:P63"/>
  <sheetViews>
    <sheetView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842</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843</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844</v>
      </c>
      <c r="E9" s="11"/>
      <c r="F9" s="11"/>
      <c r="G9" s="11"/>
      <c r="H9" s="11"/>
      <c r="I9" s="11"/>
      <c r="J9" s="11"/>
      <c r="K9" s="11"/>
      <c r="L9" s="11"/>
      <c r="M9" s="11"/>
      <c r="N9" s="53"/>
    </row>
    <row r="10" s="2" customFormat="1" ht="33.95" customHeight="1" spans="2:14">
      <c r="B10" s="9" t="s">
        <v>671</v>
      </c>
      <c r="C10" s="10"/>
      <c r="D10" s="11" t="s">
        <v>845</v>
      </c>
      <c r="E10" s="11"/>
      <c r="F10" s="11"/>
      <c r="G10" s="11"/>
      <c r="H10" s="11"/>
      <c r="I10" s="11"/>
      <c r="J10" s="11"/>
      <c r="K10" s="11"/>
      <c r="L10" s="11"/>
      <c r="M10" s="11"/>
      <c r="N10" s="53"/>
    </row>
    <row r="11" s="2" customFormat="1" ht="17.1" customHeight="1" spans="2:14">
      <c r="B11" s="9" t="s">
        <v>673</v>
      </c>
      <c r="C11" s="10"/>
      <c r="D11" s="10" t="s">
        <v>674</v>
      </c>
      <c r="E11" s="13">
        <f>IFERROR(VALUE(F13)+VALUE(F14)+VALUE(F15),0)</f>
        <v>30000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30000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30000</v>
      </c>
      <c r="G14" s="16"/>
      <c r="H14" s="17" t="s">
        <v>677</v>
      </c>
      <c r="I14" s="62" t="s">
        <v>676</v>
      </c>
      <c r="J14" s="13">
        <v>30000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845</v>
      </c>
      <c r="E16" s="11"/>
      <c r="F16" s="11"/>
      <c r="G16" s="11"/>
      <c r="H16" s="11"/>
      <c r="I16" s="11"/>
      <c r="J16" s="11"/>
      <c r="K16" s="11"/>
      <c r="L16" s="11"/>
      <c r="M16" s="11"/>
      <c r="N16" s="53"/>
    </row>
    <row r="17" s="2" customFormat="1" ht="33.95" customHeight="1" spans="2:14">
      <c r="B17" s="18" t="s">
        <v>686</v>
      </c>
      <c r="C17" s="19"/>
      <c r="D17" s="20" t="s">
        <v>845</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20</v>
      </c>
      <c r="H19" s="28"/>
      <c r="I19" s="27" t="s">
        <v>630</v>
      </c>
      <c r="J19" s="27" t="s">
        <v>714</v>
      </c>
      <c r="K19" s="27" t="s">
        <v>705</v>
      </c>
      <c r="L19" s="28"/>
      <c r="M19" s="27"/>
      <c r="N19" s="68"/>
    </row>
    <row r="20" s="3" customFormat="1" ht="20.1" customHeight="1" spans="2:14">
      <c r="B20" s="25"/>
      <c r="C20" s="26"/>
      <c r="D20" s="26"/>
      <c r="E20" s="27" t="s">
        <v>836</v>
      </c>
      <c r="F20" s="27" t="s">
        <v>698</v>
      </c>
      <c r="G20" s="27">
        <v>20</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10</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846</v>
      </c>
      <c r="F34" s="27" t="s">
        <v>698</v>
      </c>
      <c r="G34" s="27">
        <v>10</v>
      </c>
      <c r="H34" s="28"/>
      <c r="I34" s="27" t="s">
        <v>630</v>
      </c>
      <c r="J34" s="27" t="s">
        <v>714</v>
      </c>
      <c r="K34" s="27" t="s">
        <v>705</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847</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728</v>
      </c>
      <c r="C55" s="8"/>
      <c r="D55" s="47" t="s">
        <v>848</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B1:P63"/>
  <sheetViews>
    <sheetView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849</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850</v>
      </c>
      <c r="E5" s="11"/>
      <c r="F5" s="11"/>
      <c r="G5" s="11"/>
      <c r="H5" s="11"/>
      <c r="I5" s="10" t="s">
        <v>657</v>
      </c>
      <c r="J5" s="10"/>
      <c r="K5" s="10"/>
      <c r="L5" s="11" t="s">
        <v>851</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852</v>
      </c>
      <c r="E9" s="11"/>
      <c r="F9" s="11"/>
      <c r="G9" s="11"/>
      <c r="H9" s="11"/>
      <c r="I9" s="11"/>
      <c r="J9" s="11"/>
      <c r="K9" s="11"/>
      <c r="L9" s="11"/>
      <c r="M9" s="11"/>
      <c r="N9" s="53"/>
    </row>
    <row r="10" s="2" customFormat="1" ht="33.95" customHeight="1" spans="2:14">
      <c r="B10" s="9" t="s">
        <v>671</v>
      </c>
      <c r="C10" s="10"/>
      <c r="D10" s="11" t="s">
        <v>852</v>
      </c>
      <c r="E10" s="11"/>
      <c r="F10" s="11"/>
      <c r="G10" s="11"/>
      <c r="H10" s="11"/>
      <c r="I10" s="11"/>
      <c r="J10" s="11"/>
      <c r="K10" s="11"/>
      <c r="L10" s="11"/>
      <c r="M10" s="11"/>
      <c r="N10" s="53"/>
    </row>
    <row r="11" s="2" customFormat="1" ht="17.1" customHeight="1" spans="2:14">
      <c r="B11" s="9" t="s">
        <v>673</v>
      </c>
      <c r="C11" s="10"/>
      <c r="D11" s="10" t="s">
        <v>674</v>
      </c>
      <c r="E11" s="13">
        <f>IFERROR(VALUE(F13)+VALUE(F14)+VALUE(F15),0)</f>
        <v>250000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250000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250000</v>
      </c>
      <c r="G14" s="16"/>
      <c r="H14" s="17" t="s">
        <v>677</v>
      </c>
      <c r="I14" s="62" t="s">
        <v>676</v>
      </c>
      <c r="J14" s="13">
        <v>250000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853</v>
      </c>
      <c r="E16" s="11"/>
      <c r="F16" s="11"/>
      <c r="G16" s="11"/>
      <c r="H16" s="11"/>
      <c r="I16" s="11"/>
      <c r="J16" s="11"/>
      <c r="K16" s="11"/>
      <c r="L16" s="11"/>
      <c r="M16" s="11"/>
      <c r="N16" s="53"/>
    </row>
    <row r="17" s="2" customFormat="1" ht="33.95" customHeight="1" spans="2:14">
      <c r="B17" s="18" t="s">
        <v>686</v>
      </c>
      <c r="C17" s="19"/>
      <c r="D17" s="20" t="s">
        <v>854</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855</v>
      </c>
      <c r="F19" s="27" t="s">
        <v>698</v>
      </c>
      <c r="G19" s="27">
        <v>40</v>
      </c>
      <c r="H19" s="28"/>
      <c r="I19" s="27" t="s">
        <v>699</v>
      </c>
      <c r="J19" s="27" t="s">
        <v>631</v>
      </c>
      <c r="K19" s="27" t="s">
        <v>856</v>
      </c>
      <c r="L19" s="28"/>
      <c r="M19" s="27"/>
      <c r="N19" s="68"/>
    </row>
    <row r="20" s="3" customFormat="1" ht="20.1" customHeight="1" spans="2:14">
      <c r="B20" s="25"/>
      <c r="C20" s="26"/>
      <c r="D20" s="26"/>
      <c r="E20" s="27" t="s">
        <v>857</v>
      </c>
      <c r="F20" s="27" t="s">
        <v>698</v>
      </c>
      <c r="G20" s="27">
        <v>20</v>
      </c>
      <c r="H20" s="28"/>
      <c r="I20" s="27" t="s">
        <v>858</v>
      </c>
      <c r="J20" s="27" t="s">
        <v>631</v>
      </c>
      <c r="K20" s="27" t="s">
        <v>859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860</v>
      </c>
      <c r="F22" s="27" t="s">
        <v>704</v>
      </c>
      <c r="G22" s="27">
        <v>8</v>
      </c>
      <c r="H22" s="28"/>
      <c r="I22" s="27" t="s">
        <v>630</v>
      </c>
      <c r="J22" s="27" t="s">
        <v>631</v>
      </c>
      <c r="K22" s="27" t="s">
        <v>761</v>
      </c>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861</v>
      </c>
      <c r="F25" s="27" t="s">
        <v>704</v>
      </c>
      <c r="G25" s="27">
        <v>7</v>
      </c>
      <c r="H25" s="28"/>
      <c r="I25" s="27" t="s">
        <v>630</v>
      </c>
      <c r="J25" s="27" t="s">
        <v>631</v>
      </c>
      <c r="K25" s="27" t="s">
        <v>761</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862</v>
      </c>
      <c r="F28" s="27" t="s">
        <v>704</v>
      </c>
      <c r="G28" s="27">
        <v>8</v>
      </c>
      <c r="H28" s="28"/>
      <c r="I28" s="27" t="s">
        <v>863</v>
      </c>
      <c r="J28" s="27" t="s">
        <v>720</v>
      </c>
      <c r="K28" s="27" t="s">
        <v>839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864</v>
      </c>
      <c r="F34" s="27" t="s">
        <v>704</v>
      </c>
      <c r="G34" s="27">
        <v>2</v>
      </c>
      <c r="H34" s="28"/>
      <c r="I34" s="27" t="s">
        <v>630</v>
      </c>
      <c r="J34" s="27" t="s">
        <v>631</v>
      </c>
      <c r="K34" s="27" t="s">
        <v>865</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719</v>
      </c>
      <c r="F43" s="27" t="s">
        <v>704</v>
      </c>
      <c r="G43" s="27">
        <v>5</v>
      </c>
      <c r="H43" s="28"/>
      <c r="I43" s="27" t="s">
        <v>699</v>
      </c>
      <c r="J43" s="27" t="s">
        <v>720</v>
      </c>
      <c r="K43" s="27" t="s">
        <v>681</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t="s">
        <v>866</v>
      </c>
      <c r="F46" s="27" t="s">
        <v>704</v>
      </c>
      <c r="G46" s="27">
        <v>2</v>
      </c>
      <c r="H46" s="28"/>
      <c r="I46" s="27" t="s">
        <v>630</v>
      </c>
      <c r="J46" s="27" t="s">
        <v>631</v>
      </c>
      <c r="K46" s="27" t="s">
        <v>761</v>
      </c>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867</v>
      </c>
      <c r="F49" s="27" t="s">
        <v>704</v>
      </c>
      <c r="G49" s="27">
        <v>3</v>
      </c>
      <c r="H49" s="28"/>
      <c r="I49" s="27" t="s">
        <v>630</v>
      </c>
      <c r="J49" s="27" t="s">
        <v>631</v>
      </c>
      <c r="K49" s="27" t="s">
        <v>761</v>
      </c>
      <c r="L49" s="28"/>
      <c r="M49" s="27"/>
      <c r="N49" s="68"/>
      <c r="P49" s="3"/>
    </row>
    <row r="50" s="2" customFormat="1" ht="20.1" customHeight="1" spans="2:16">
      <c r="B50" s="40"/>
      <c r="C50" s="41"/>
      <c r="D50" s="41"/>
      <c r="E50" s="43" t="s">
        <v>868</v>
      </c>
      <c r="F50" s="27" t="s">
        <v>704</v>
      </c>
      <c r="G50" s="27">
        <v>3</v>
      </c>
      <c r="H50" s="28"/>
      <c r="I50" s="27" t="s">
        <v>630</v>
      </c>
      <c r="J50" s="27" t="s">
        <v>631</v>
      </c>
      <c r="K50" s="27" t="s">
        <v>761</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t="s">
        <v>869</v>
      </c>
      <c r="F52" s="27" t="s">
        <v>704</v>
      </c>
      <c r="G52" s="27">
        <v>2</v>
      </c>
      <c r="H52" s="28"/>
      <c r="I52" s="27" t="s">
        <v>699</v>
      </c>
      <c r="J52" s="27" t="s">
        <v>720</v>
      </c>
      <c r="K52" s="27" t="s">
        <v>681</v>
      </c>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870</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B1:P63"/>
  <sheetViews>
    <sheetView topLeftCell="A4"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871</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872</v>
      </c>
      <c r="E5" s="11"/>
      <c r="F5" s="11"/>
      <c r="G5" s="11"/>
      <c r="H5" s="11"/>
      <c r="I5" s="10" t="s">
        <v>657</v>
      </c>
      <c r="J5" s="10"/>
      <c r="K5" s="10"/>
      <c r="L5" s="11" t="s">
        <v>873</v>
      </c>
      <c r="M5" s="11"/>
      <c r="N5" s="53"/>
    </row>
    <row r="6" s="2" customFormat="1" ht="33.95" customHeight="1" spans="2:14">
      <c r="B6" s="9" t="s">
        <v>659</v>
      </c>
      <c r="C6" s="10"/>
      <c r="D6" s="11" t="s">
        <v>660</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874</v>
      </c>
      <c r="E9" s="11"/>
      <c r="F9" s="11"/>
      <c r="G9" s="11"/>
      <c r="H9" s="11"/>
      <c r="I9" s="11"/>
      <c r="J9" s="11"/>
      <c r="K9" s="11"/>
      <c r="L9" s="11"/>
      <c r="M9" s="11"/>
      <c r="N9" s="53"/>
    </row>
    <row r="10" s="2" customFormat="1" ht="33.95" customHeight="1" spans="2:14">
      <c r="B10" s="9" t="s">
        <v>671</v>
      </c>
      <c r="C10" s="10"/>
      <c r="D10" s="11" t="s">
        <v>875</v>
      </c>
      <c r="E10" s="11"/>
      <c r="F10" s="11"/>
      <c r="G10" s="11"/>
      <c r="H10" s="11"/>
      <c r="I10" s="11"/>
      <c r="J10" s="11"/>
      <c r="K10" s="11"/>
      <c r="L10" s="11"/>
      <c r="M10" s="11"/>
      <c r="N10" s="53"/>
    </row>
    <row r="11" s="2" customFormat="1" ht="17.1" customHeight="1" spans="2:14">
      <c r="B11" s="9" t="s">
        <v>673</v>
      </c>
      <c r="C11" s="10"/>
      <c r="D11" s="10" t="s">
        <v>674</v>
      </c>
      <c r="E11" s="13">
        <f>IFERROR(VALUE(F13)+VALUE(F14)+VALUE(F15),0)</f>
        <v>200000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200000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200000</v>
      </c>
      <c r="G14" s="16"/>
      <c r="H14" s="17" t="s">
        <v>677</v>
      </c>
      <c r="I14" s="62" t="s">
        <v>676</v>
      </c>
      <c r="J14" s="13">
        <v>200000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876</v>
      </c>
      <c r="E16" s="11"/>
      <c r="F16" s="11"/>
      <c r="G16" s="11"/>
      <c r="H16" s="11"/>
      <c r="I16" s="11"/>
      <c r="J16" s="11"/>
      <c r="K16" s="11"/>
      <c r="L16" s="11"/>
      <c r="M16" s="11"/>
      <c r="N16" s="53"/>
    </row>
    <row r="17" s="2" customFormat="1" ht="33.95" customHeight="1" spans="2:14">
      <c r="B17" s="18" t="s">
        <v>686</v>
      </c>
      <c r="C17" s="19"/>
      <c r="D17" s="20" t="s">
        <v>877</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878</v>
      </c>
      <c r="F19" s="27" t="s">
        <v>698</v>
      </c>
      <c r="G19" s="27">
        <v>10</v>
      </c>
      <c r="H19" s="28"/>
      <c r="I19" s="27" t="s">
        <v>879</v>
      </c>
      <c r="J19" s="27" t="s">
        <v>631</v>
      </c>
      <c r="K19" s="27" t="s">
        <v>880</v>
      </c>
      <c r="L19" s="28"/>
      <c r="M19" s="27"/>
      <c r="N19" s="68"/>
    </row>
    <row r="20" s="3" customFormat="1" ht="20.1" customHeight="1" spans="2:14">
      <c r="B20" s="25"/>
      <c r="C20" s="26"/>
      <c r="D20" s="26"/>
      <c r="E20" s="27" t="s">
        <v>881</v>
      </c>
      <c r="F20" s="27" t="s">
        <v>698</v>
      </c>
      <c r="G20" s="27">
        <v>10</v>
      </c>
      <c r="H20" s="28"/>
      <c r="I20" s="27" t="s">
        <v>630</v>
      </c>
      <c r="J20" s="27" t="s">
        <v>631</v>
      </c>
      <c r="K20" s="27" t="s">
        <v>705</v>
      </c>
      <c r="L20" s="28"/>
      <c r="M20" s="27"/>
      <c r="N20" s="68"/>
    </row>
    <row r="21" s="3" customFormat="1" ht="20.1" customHeight="1" spans="2:14">
      <c r="B21" s="25"/>
      <c r="C21" s="26"/>
      <c r="D21" s="26"/>
      <c r="E21" s="27" t="s">
        <v>882</v>
      </c>
      <c r="F21" s="27" t="s">
        <v>704</v>
      </c>
      <c r="G21" s="27">
        <v>10</v>
      </c>
      <c r="H21" s="28"/>
      <c r="I21" s="27" t="s">
        <v>630</v>
      </c>
      <c r="J21" s="27" t="s">
        <v>631</v>
      </c>
      <c r="K21" s="27" t="s">
        <v>705</v>
      </c>
      <c r="L21" s="28"/>
      <c r="M21" s="27"/>
      <c r="N21" s="68"/>
    </row>
    <row r="22" s="3" customFormat="1" ht="20.1" customHeight="1" spans="2:14">
      <c r="B22" s="25"/>
      <c r="C22" s="26"/>
      <c r="D22" s="26" t="s">
        <v>702</v>
      </c>
      <c r="E22" s="29" t="s">
        <v>883</v>
      </c>
      <c r="F22" s="27" t="s">
        <v>698</v>
      </c>
      <c r="G22" s="27">
        <v>15</v>
      </c>
      <c r="H22" s="28"/>
      <c r="I22" s="27" t="s">
        <v>630</v>
      </c>
      <c r="J22" s="27" t="s">
        <v>631</v>
      </c>
      <c r="K22" s="27" t="s">
        <v>761</v>
      </c>
      <c r="L22" s="28"/>
      <c r="M22" s="27"/>
      <c r="N22" s="68"/>
    </row>
    <row r="23" s="3" customFormat="1" ht="20.1" customHeight="1" spans="2:14">
      <c r="B23" s="25"/>
      <c r="C23" s="26"/>
      <c r="D23" s="26"/>
      <c r="E23" s="29" t="s">
        <v>884</v>
      </c>
      <c r="F23" s="27" t="s">
        <v>698</v>
      </c>
      <c r="G23" s="27">
        <v>10</v>
      </c>
      <c r="H23" s="28"/>
      <c r="I23" s="27" t="s">
        <v>630</v>
      </c>
      <c r="J23" s="27" t="s">
        <v>720</v>
      </c>
      <c r="K23" s="27" t="s">
        <v>885</v>
      </c>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886</v>
      </c>
      <c r="F25" s="27" t="s">
        <v>698</v>
      </c>
      <c r="G25" s="27">
        <v>15</v>
      </c>
      <c r="H25" s="28"/>
      <c r="I25" s="27" t="s">
        <v>887</v>
      </c>
      <c r="J25" s="27" t="s">
        <v>720</v>
      </c>
      <c r="K25" s="27" t="s">
        <v>700</v>
      </c>
      <c r="L25" s="28"/>
      <c r="M25" s="27"/>
      <c r="N25" s="68"/>
    </row>
    <row r="26" s="3" customFormat="1" ht="20.1" customHeight="1" spans="2:14">
      <c r="B26" s="25"/>
      <c r="C26" s="26"/>
      <c r="D26" s="26"/>
      <c r="E26" s="29" t="s">
        <v>888</v>
      </c>
      <c r="F26" s="27" t="s">
        <v>704</v>
      </c>
      <c r="G26" s="27">
        <v>10</v>
      </c>
      <c r="H26" s="28"/>
      <c r="I26" s="27" t="s">
        <v>630</v>
      </c>
      <c r="J26" s="27" t="s">
        <v>631</v>
      </c>
      <c r="K26" s="27" t="s">
        <v>761</v>
      </c>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t="s">
        <v>889</v>
      </c>
      <c r="F31" s="38" t="s">
        <v>704</v>
      </c>
      <c r="G31" s="38">
        <v>5</v>
      </c>
      <c r="H31" s="39"/>
      <c r="I31" s="38" t="s">
        <v>890</v>
      </c>
      <c r="J31" s="38" t="s">
        <v>631</v>
      </c>
      <c r="K31" s="38" t="s">
        <v>891</v>
      </c>
      <c r="L31" s="39"/>
      <c r="M31" s="38"/>
      <c r="N31" s="70"/>
      <c r="P31" s="3"/>
    </row>
    <row r="32" s="2" customFormat="1" ht="20.1" customHeight="1" spans="2:16">
      <c r="B32" s="40"/>
      <c r="C32" s="41"/>
      <c r="D32" s="41"/>
      <c r="E32" s="42" t="s">
        <v>892</v>
      </c>
      <c r="F32" s="27" t="s">
        <v>704</v>
      </c>
      <c r="G32" s="27">
        <v>5</v>
      </c>
      <c r="H32" s="28"/>
      <c r="I32" s="27" t="s">
        <v>677</v>
      </c>
      <c r="J32" s="27" t="s">
        <v>631</v>
      </c>
      <c r="K32" s="27" t="s">
        <v>893</v>
      </c>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c r="F34" s="27"/>
      <c r="G34" s="27" t="s">
        <v>701</v>
      </c>
      <c r="H34" s="28"/>
      <c r="I34" s="27"/>
      <c r="J34" s="27"/>
      <c r="K34" s="27"/>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631</v>
      </c>
      <c r="K43" s="27" t="s">
        <v>780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4">
      <c r="B45" s="40"/>
      <c r="C45" s="41"/>
      <c r="D45" s="41"/>
      <c r="E45" s="43"/>
      <c r="F45" s="27"/>
      <c r="G45" s="27"/>
      <c r="H45" s="28"/>
      <c r="I45" s="27"/>
      <c r="J45" s="27"/>
      <c r="K45" s="27"/>
      <c r="L45" s="28"/>
      <c r="M45" s="27"/>
      <c r="N45" s="68"/>
    </row>
    <row r="46" s="2" customFormat="1" ht="20.1" customHeight="1" spans="2:14">
      <c r="B46" s="40"/>
      <c r="C46" s="41" t="s">
        <v>724</v>
      </c>
      <c r="D46" s="41" t="s">
        <v>725</v>
      </c>
      <c r="E46" s="43"/>
      <c r="F46" s="27"/>
      <c r="G46" s="27"/>
      <c r="H46" s="28"/>
      <c r="I46" s="27"/>
      <c r="J46" s="27"/>
      <c r="K46" s="27"/>
      <c r="L46" s="28"/>
      <c r="M46" s="27"/>
      <c r="N46" s="68"/>
    </row>
    <row r="47" s="2" customFormat="1" ht="20.1" customHeight="1" spans="2:14">
      <c r="B47" s="40"/>
      <c r="C47" s="41"/>
      <c r="D47" s="41"/>
      <c r="E47" s="43"/>
      <c r="F47" s="27"/>
      <c r="G47" s="27"/>
      <c r="H47" s="28"/>
      <c r="I47" s="27"/>
      <c r="J47" s="27"/>
      <c r="K47" s="27"/>
      <c r="L47" s="28"/>
      <c r="M47" s="27"/>
      <c r="N47" s="68"/>
    </row>
    <row r="48" s="2" customFormat="1" ht="20.1" customHeight="1" spans="2:14">
      <c r="B48" s="40"/>
      <c r="C48" s="41"/>
      <c r="D48" s="41"/>
      <c r="E48" s="43"/>
      <c r="F48" s="27"/>
      <c r="G48" s="27"/>
      <c r="H48" s="28"/>
      <c r="I48" s="27"/>
      <c r="J48" s="27"/>
      <c r="K48" s="27"/>
      <c r="L48" s="28"/>
      <c r="M48" s="27"/>
      <c r="N48" s="68"/>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894</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B1:P63"/>
  <sheetViews>
    <sheetView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895</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896</v>
      </c>
      <c r="E5" s="11"/>
      <c r="F5" s="11"/>
      <c r="G5" s="11"/>
      <c r="H5" s="11"/>
      <c r="I5" s="10" t="s">
        <v>657</v>
      </c>
      <c r="J5" s="10"/>
      <c r="K5" s="10"/>
      <c r="L5" s="11" t="s">
        <v>897</v>
      </c>
      <c r="M5" s="11"/>
      <c r="N5" s="53"/>
    </row>
    <row r="6" s="2" customFormat="1" ht="33.95" customHeight="1" spans="2:14">
      <c r="B6" s="9" t="s">
        <v>659</v>
      </c>
      <c r="C6" s="10"/>
      <c r="D6" s="11" t="s">
        <v>898</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899</v>
      </c>
      <c r="E9" s="11"/>
      <c r="F9" s="11"/>
      <c r="G9" s="11"/>
      <c r="H9" s="11"/>
      <c r="I9" s="11"/>
      <c r="J9" s="11"/>
      <c r="K9" s="11"/>
      <c r="L9" s="11"/>
      <c r="M9" s="11"/>
      <c r="N9" s="53"/>
    </row>
    <row r="10" s="2" customFormat="1" ht="33.95" customHeight="1" spans="2:14">
      <c r="B10" s="9" t="s">
        <v>671</v>
      </c>
      <c r="C10" s="10"/>
      <c r="D10" s="11" t="s">
        <v>900</v>
      </c>
      <c r="E10" s="11"/>
      <c r="F10" s="11"/>
      <c r="G10" s="11"/>
      <c r="H10" s="11"/>
      <c r="I10" s="11"/>
      <c r="J10" s="11"/>
      <c r="K10" s="11"/>
      <c r="L10" s="11"/>
      <c r="M10" s="11"/>
      <c r="N10" s="53"/>
    </row>
    <row r="11" s="2" customFormat="1" ht="17.1" customHeight="1" spans="2:14">
      <c r="B11" s="9" t="s">
        <v>673</v>
      </c>
      <c r="C11" s="10"/>
      <c r="D11" s="10" t="s">
        <v>674</v>
      </c>
      <c r="E11" s="13">
        <f>IFERROR(VALUE(F13)+VALUE(F14)+VALUE(F15),0)</f>
        <v>1080000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1080000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1080000</v>
      </c>
      <c r="G14" s="16"/>
      <c r="H14" s="17" t="s">
        <v>677</v>
      </c>
      <c r="I14" s="62" t="s">
        <v>676</v>
      </c>
      <c r="J14" s="13">
        <v>1080000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791</v>
      </c>
      <c r="E16" s="11"/>
      <c r="F16" s="11"/>
      <c r="G16" s="11"/>
      <c r="H16" s="11"/>
      <c r="I16" s="11"/>
      <c r="J16" s="11"/>
      <c r="K16" s="11"/>
      <c r="L16" s="11"/>
      <c r="M16" s="11"/>
      <c r="N16" s="53"/>
    </row>
    <row r="17" s="2" customFormat="1" ht="33.95" customHeight="1" spans="2:14">
      <c r="B17" s="18" t="s">
        <v>686</v>
      </c>
      <c r="C17" s="19"/>
      <c r="D17" s="20" t="s">
        <v>901</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902</v>
      </c>
      <c r="F19" s="27" t="s">
        <v>704</v>
      </c>
      <c r="G19" s="27">
        <v>5</v>
      </c>
      <c r="H19" s="28"/>
      <c r="I19" s="27" t="s">
        <v>633</v>
      </c>
      <c r="J19" s="27" t="s">
        <v>631</v>
      </c>
      <c r="K19" s="27" t="s">
        <v>764</v>
      </c>
      <c r="L19" s="28"/>
      <c r="M19" s="27"/>
      <c r="N19" s="68"/>
    </row>
    <row r="20" s="3" customFormat="1" ht="20.1" customHeight="1" spans="2:14">
      <c r="B20" s="25"/>
      <c r="C20" s="26"/>
      <c r="D20" s="26"/>
      <c r="E20" s="27" t="s">
        <v>903</v>
      </c>
      <c r="F20" s="27" t="s">
        <v>704</v>
      </c>
      <c r="G20" s="27">
        <v>5</v>
      </c>
      <c r="H20" s="28"/>
      <c r="I20" s="27" t="s">
        <v>633</v>
      </c>
      <c r="J20" s="27" t="s">
        <v>631</v>
      </c>
      <c r="K20" s="27" t="s">
        <v>764</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t="s">
        <v>904</v>
      </c>
      <c r="F22" s="27" t="s">
        <v>698</v>
      </c>
      <c r="G22" s="27">
        <v>20</v>
      </c>
      <c r="H22" s="28"/>
      <c r="I22" s="27" t="s">
        <v>630</v>
      </c>
      <c r="J22" s="27" t="s">
        <v>714</v>
      </c>
      <c r="K22" s="27" t="s">
        <v>761</v>
      </c>
      <c r="L22" s="28"/>
      <c r="M22" s="27"/>
      <c r="N22" s="68"/>
    </row>
    <row r="23" s="3" customFormat="1" ht="20.1" customHeight="1" spans="2:14">
      <c r="B23" s="25"/>
      <c r="C23" s="26"/>
      <c r="D23" s="26"/>
      <c r="E23" s="29" t="s">
        <v>905</v>
      </c>
      <c r="F23" s="27" t="s">
        <v>698</v>
      </c>
      <c r="G23" s="27">
        <v>40</v>
      </c>
      <c r="H23" s="28"/>
      <c r="I23" s="27" t="s">
        <v>630</v>
      </c>
      <c r="J23" s="27" t="s">
        <v>714</v>
      </c>
      <c r="K23" s="27" t="s">
        <v>761</v>
      </c>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906</v>
      </c>
      <c r="F25" s="27" t="s">
        <v>698</v>
      </c>
      <c r="G25" s="27">
        <v>10</v>
      </c>
      <c r="H25" s="28"/>
      <c r="I25" s="27" t="s">
        <v>630</v>
      </c>
      <c r="J25" s="27" t="s">
        <v>714</v>
      </c>
      <c r="K25" s="27" t="s">
        <v>761</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907</v>
      </c>
      <c r="F28" s="27" t="s">
        <v>704</v>
      </c>
      <c r="G28" s="27">
        <v>5</v>
      </c>
      <c r="H28" s="28"/>
      <c r="I28" s="27" t="s">
        <v>630</v>
      </c>
      <c r="J28" s="27" t="s">
        <v>720</v>
      </c>
      <c r="K28" s="27" t="s">
        <v>761</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796</v>
      </c>
      <c r="F34" s="27" t="s">
        <v>704</v>
      </c>
      <c r="G34" s="27">
        <v>5</v>
      </c>
      <c r="H34" s="28"/>
      <c r="I34" s="27" t="s">
        <v>630</v>
      </c>
      <c r="J34" s="27" t="s">
        <v>631</v>
      </c>
      <c r="K34" s="27" t="s">
        <v>770</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631</v>
      </c>
      <c r="K43" s="27" t="s">
        <v>723</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908</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B1:P63"/>
  <sheetViews>
    <sheetView topLeftCell="A6"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909</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896</v>
      </c>
      <c r="E5" s="11"/>
      <c r="F5" s="11"/>
      <c r="G5" s="11"/>
      <c r="H5" s="11"/>
      <c r="I5" s="10" t="s">
        <v>657</v>
      </c>
      <c r="J5" s="10"/>
      <c r="K5" s="10"/>
      <c r="L5" s="11" t="s">
        <v>897</v>
      </c>
      <c r="M5" s="11"/>
      <c r="N5" s="53"/>
    </row>
    <row r="6" s="2" customFormat="1" ht="33.95" customHeight="1" spans="2:14">
      <c r="B6" s="9" t="s">
        <v>659</v>
      </c>
      <c r="C6" s="10"/>
      <c r="D6" s="11" t="s">
        <v>660</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910</v>
      </c>
      <c r="E9" s="11"/>
      <c r="F9" s="11"/>
      <c r="G9" s="11"/>
      <c r="H9" s="11"/>
      <c r="I9" s="11"/>
      <c r="J9" s="11"/>
      <c r="K9" s="11"/>
      <c r="L9" s="11"/>
      <c r="M9" s="11"/>
      <c r="N9" s="53"/>
    </row>
    <row r="10" s="2" customFormat="1" ht="33.95" customHeight="1" spans="2:14">
      <c r="B10" s="9" t="s">
        <v>671</v>
      </c>
      <c r="C10" s="10"/>
      <c r="D10" s="11" t="s">
        <v>911</v>
      </c>
      <c r="E10" s="11"/>
      <c r="F10" s="11"/>
      <c r="G10" s="11"/>
      <c r="H10" s="11"/>
      <c r="I10" s="11"/>
      <c r="J10" s="11"/>
      <c r="K10" s="11"/>
      <c r="L10" s="11"/>
      <c r="M10" s="11"/>
      <c r="N10" s="53"/>
    </row>
    <row r="11" s="2" customFormat="1" ht="17.1" customHeight="1" spans="2:14">
      <c r="B11" s="9" t="s">
        <v>673</v>
      </c>
      <c r="C11" s="10"/>
      <c r="D11" s="10" t="s">
        <v>674</v>
      </c>
      <c r="E11" s="13">
        <f>IFERROR(VALUE(F13)+VALUE(F14)+VALUE(F15),0)</f>
        <v>500000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500000</v>
      </c>
      <c r="G14" s="16"/>
      <c r="H14" s="17" t="s">
        <v>677</v>
      </c>
      <c r="I14" s="62" t="s">
        <v>676</v>
      </c>
      <c r="J14" s="13">
        <v>500000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791</v>
      </c>
      <c r="E16" s="11"/>
      <c r="F16" s="11"/>
      <c r="G16" s="11"/>
      <c r="H16" s="11"/>
      <c r="I16" s="11"/>
      <c r="J16" s="11"/>
      <c r="K16" s="11"/>
      <c r="L16" s="11"/>
      <c r="M16" s="11"/>
      <c r="N16" s="53"/>
    </row>
    <row r="17" s="2" customFormat="1" ht="33.95" customHeight="1" spans="2:14">
      <c r="B17" s="18" t="s">
        <v>686</v>
      </c>
      <c r="C17" s="19"/>
      <c r="D17" s="20" t="s">
        <v>912</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913</v>
      </c>
      <c r="F19" s="27" t="s">
        <v>704</v>
      </c>
      <c r="G19" s="27">
        <v>10</v>
      </c>
      <c r="H19" s="28"/>
      <c r="I19" s="27" t="s">
        <v>914</v>
      </c>
      <c r="J19" s="27" t="s">
        <v>631</v>
      </c>
      <c r="K19" s="27" t="s">
        <v>915</v>
      </c>
      <c r="L19" s="28"/>
      <c r="M19" s="27"/>
      <c r="N19" s="68"/>
    </row>
    <row r="20" s="3" customFormat="1" ht="20.1" customHeight="1" spans="2:14">
      <c r="B20" s="25"/>
      <c r="C20" s="26"/>
      <c r="D20" s="26"/>
      <c r="E20" s="27" t="s">
        <v>916</v>
      </c>
      <c r="F20" s="27" t="s">
        <v>704</v>
      </c>
      <c r="G20" s="27">
        <v>10</v>
      </c>
      <c r="H20" s="28"/>
      <c r="I20" s="27" t="s">
        <v>809</v>
      </c>
      <c r="J20" s="27" t="s">
        <v>631</v>
      </c>
      <c r="K20" s="27" t="s">
        <v>917</v>
      </c>
      <c r="L20" s="28"/>
      <c r="M20" s="27"/>
      <c r="N20" s="68"/>
    </row>
    <row r="21" s="3" customFormat="1" ht="20.1" customHeight="1" spans="2:14">
      <c r="B21" s="25"/>
      <c r="C21" s="26"/>
      <c r="D21" s="26"/>
      <c r="E21" s="27" t="s">
        <v>918</v>
      </c>
      <c r="F21" s="27" t="s">
        <v>704</v>
      </c>
      <c r="G21" s="27">
        <v>10</v>
      </c>
      <c r="H21" s="28"/>
      <c r="I21" s="27" t="s">
        <v>919</v>
      </c>
      <c r="J21" s="27" t="s">
        <v>631</v>
      </c>
      <c r="K21" s="27" t="s">
        <v>917</v>
      </c>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c r="F25" s="27"/>
      <c r="G25" s="27" t="s">
        <v>701</v>
      </c>
      <c r="H25" s="28"/>
      <c r="I25" s="27"/>
      <c r="J25" s="27"/>
      <c r="K25" s="27"/>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920</v>
      </c>
      <c r="F28" s="27" t="s">
        <v>698</v>
      </c>
      <c r="G28" s="27">
        <v>20</v>
      </c>
      <c r="H28" s="28"/>
      <c r="I28" s="27" t="s">
        <v>677</v>
      </c>
      <c r="J28" s="27" t="s">
        <v>720</v>
      </c>
      <c r="K28" s="27" t="s">
        <v>921</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796</v>
      </c>
      <c r="F34" s="27" t="s">
        <v>704</v>
      </c>
      <c r="G34" s="27">
        <v>10</v>
      </c>
      <c r="H34" s="28"/>
      <c r="I34" s="27" t="s">
        <v>630</v>
      </c>
      <c r="J34" s="27" t="s">
        <v>631</v>
      </c>
      <c r="K34" s="27" t="s">
        <v>723</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698</v>
      </c>
      <c r="G43" s="27">
        <v>40</v>
      </c>
      <c r="H43" s="28"/>
      <c r="I43" s="27" t="s">
        <v>630</v>
      </c>
      <c r="J43" s="27" t="s">
        <v>631</v>
      </c>
      <c r="K43" s="27" t="s">
        <v>723</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4">
      <c r="B49" s="40"/>
      <c r="C49" s="41"/>
      <c r="D49" s="41" t="s">
        <v>726</v>
      </c>
      <c r="E49" s="43"/>
      <c r="F49" s="27"/>
      <c r="G49" s="27"/>
      <c r="H49" s="28"/>
      <c r="I49" s="27"/>
      <c r="J49" s="27"/>
      <c r="K49" s="27"/>
      <c r="L49" s="28"/>
      <c r="M49" s="27"/>
      <c r="N49" s="68"/>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922</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B1:P63"/>
  <sheetViews>
    <sheetView topLeftCell="A10"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923</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872</v>
      </c>
      <c r="E5" s="11"/>
      <c r="F5" s="11"/>
      <c r="G5" s="11"/>
      <c r="H5" s="11"/>
      <c r="I5" s="10" t="s">
        <v>657</v>
      </c>
      <c r="J5" s="10"/>
      <c r="K5" s="10"/>
      <c r="L5" s="11" t="s">
        <v>873</v>
      </c>
      <c r="M5" s="11"/>
      <c r="N5" s="53"/>
    </row>
    <row r="6" s="2" customFormat="1" ht="33.95" customHeight="1" spans="2:14">
      <c r="B6" s="9" t="s">
        <v>659</v>
      </c>
      <c r="C6" s="10"/>
      <c r="D6" s="11" t="s">
        <v>898</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924</v>
      </c>
      <c r="E9" s="11"/>
      <c r="F9" s="11"/>
      <c r="G9" s="11"/>
      <c r="H9" s="11"/>
      <c r="I9" s="11"/>
      <c r="J9" s="11"/>
      <c r="K9" s="11"/>
      <c r="L9" s="11"/>
      <c r="M9" s="11"/>
      <c r="N9" s="53"/>
    </row>
    <row r="10" s="2" customFormat="1" ht="33.95" customHeight="1" spans="2:14">
      <c r="B10" s="9" t="s">
        <v>671</v>
      </c>
      <c r="C10" s="10"/>
      <c r="D10" s="11" t="s">
        <v>925</v>
      </c>
      <c r="E10" s="11"/>
      <c r="F10" s="11"/>
      <c r="G10" s="11"/>
      <c r="H10" s="11"/>
      <c r="I10" s="11"/>
      <c r="J10" s="11"/>
      <c r="K10" s="11"/>
      <c r="L10" s="11"/>
      <c r="M10" s="11"/>
      <c r="N10" s="53"/>
    </row>
    <row r="11" s="2" customFormat="1" ht="17.1" customHeight="1" spans="2:14">
      <c r="B11" s="9" t="s">
        <v>673</v>
      </c>
      <c r="C11" s="10"/>
      <c r="D11" s="10" t="s">
        <v>674</v>
      </c>
      <c r="E11" s="13">
        <f>IFERROR(VALUE(F13)+VALUE(F14)+VALUE(F15),0)</f>
        <v>70000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70000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70000</v>
      </c>
      <c r="G14" s="16"/>
      <c r="H14" s="17" t="s">
        <v>677</v>
      </c>
      <c r="I14" s="62" t="s">
        <v>676</v>
      </c>
      <c r="J14" s="13">
        <v>70000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926</v>
      </c>
      <c r="E16" s="11"/>
      <c r="F16" s="11"/>
      <c r="G16" s="11"/>
      <c r="H16" s="11"/>
      <c r="I16" s="11"/>
      <c r="J16" s="11"/>
      <c r="K16" s="11"/>
      <c r="L16" s="11"/>
      <c r="M16" s="11"/>
      <c r="N16" s="53"/>
    </row>
    <row r="17" s="2" customFormat="1" ht="33.95" customHeight="1" spans="2:14">
      <c r="B17" s="18" t="s">
        <v>686</v>
      </c>
      <c r="C17" s="19"/>
      <c r="D17" s="20" t="s">
        <v>927</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928</v>
      </c>
      <c r="F19" s="27" t="s">
        <v>698</v>
      </c>
      <c r="G19" s="27">
        <v>50</v>
      </c>
      <c r="H19" s="28"/>
      <c r="I19" s="27" t="s">
        <v>863</v>
      </c>
      <c r="J19" s="27" t="s">
        <v>631</v>
      </c>
      <c r="K19" s="27" t="s">
        <v>917</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929</v>
      </c>
      <c r="F25" s="27" t="s">
        <v>698</v>
      </c>
      <c r="G25" s="27">
        <v>10</v>
      </c>
      <c r="H25" s="28"/>
      <c r="I25" s="27" t="s">
        <v>751</v>
      </c>
      <c r="J25" s="27" t="s">
        <v>714</v>
      </c>
      <c r="K25" s="27" t="s">
        <v>698</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930</v>
      </c>
      <c r="F34" s="27" t="s">
        <v>704</v>
      </c>
      <c r="G34" s="27">
        <v>5</v>
      </c>
      <c r="H34" s="28"/>
      <c r="I34" s="27" t="s">
        <v>630</v>
      </c>
      <c r="J34" s="27" t="s">
        <v>631</v>
      </c>
      <c r="K34" s="27" t="s">
        <v>723</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722</v>
      </c>
      <c r="F43" s="27" t="s">
        <v>704</v>
      </c>
      <c r="G43" s="27">
        <v>10</v>
      </c>
      <c r="H43" s="28"/>
      <c r="I43" s="27" t="s">
        <v>630</v>
      </c>
      <c r="J43" s="27" t="s">
        <v>631</v>
      </c>
      <c r="K43" s="27" t="s">
        <v>723</v>
      </c>
      <c r="L43" s="28"/>
      <c r="M43" s="27"/>
      <c r="N43" s="68"/>
      <c r="P43" s="3"/>
    </row>
    <row r="44" s="2" customFormat="1" ht="20.1" customHeight="1" spans="2:16">
      <c r="B44" s="40"/>
      <c r="C44" s="41"/>
      <c r="D44" s="41"/>
      <c r="E44" s="43" t="s">
        <v>931</v>
      </c>
      <c r="F44" s="27" t="s">
        <v>704</v>
      </c>
      <c r="G44" s="27">
        <v>10</v>
      </c>
      <c r="H44" s="28"/>
      <c r="I44" s="27" t="s">
        <v>699</v>
      </c>
      <c r="J44" s="27" t="s">
        <v>720</v>
      </c>
      <c r="K44" s="27" t="s">
        <v>721</v>
      </c>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932</v>
      </c>
      <c r="F49" s="27" t="s">
        <v>704</v>
      </c>
      <c r="G49" s="27">
        <v>10</v>
      </c>
      <c r="H49" s="28"/>
      <c r="I49" s="27" t="s">
        <v>630</v>
      </c>
      <c r="J49" s="27" t="s">
        <v>631</v>
      </c>
      <c r="K49" s="27" t="s">
        <v>705</v>
      </c>
      <c r="L49" s="28"/>
      <c r="M49" s="27"/>
      <c r="N49" s="68"/>
      <c r="P49" s="3"/>
    </row>
    <row r="50" s="2" customFormat="1" ht="20.1" customHeight="1" spans="2:16">
      <c r="B50" s="40"/>
      <c r="C50" s="41"/>
      <c r="D50" s="41"/>
      <c r="E50" s="43" t="s">
        <v>867</v>
      </c>
      <c r="F50" s="27" t="s">
        <v>704</v>
      </c>
      <c r="G50" s="27">
        <v>5</v>
      </c>
      <c r="H50" s="28"/>
      <c r="I50" s="27" t="s">
        <v>630</v>
      </c>
      <c r="J50" s="27" t="s">
        <v>631</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933</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B1:P63"/>
  <sheetViews>
    <sheetView topLeftCell="A4"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934</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656</v>
      </c>
      <c r="E5" s="11"/>
      <c r="F5" s="11"/>
      <c r="G5" s="11"/>
      <c r="H5" s="11"/>
      <c r="I5" s="10" t="s">
        <v>657</v>
      </c>
      <c r="J5" s="10"/>
      <c r="K5" s="10"/>
      <c r="L5" s="11" t="s">
        <v>658</v>
      </c>
      <c r="M5" s="11"/>
      <c r="N5" s="53"/>
    </row>
    <row r="6" s="2" customFormat="1" ht="33.95" customHeight="1" spans="2:14">
      <c r="B6" s="9" t="s">
        <v>659</v>
      </c>
      <c r="C6" s="10"/>
      <c r="D6" s="11" t="s">
        <v>898</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935</v>
      </c>
      <c r="E9" s="11"/>
      <c r="F9" s="11"/>
      <c r="G9" s="11"/>
      <c r="H9" s="11"/>
      <c r="I9" s="11"/>
      <c r="J9" s="11"/>
      <c r="K9" s="11"/>
      <c r="L9" s="11"/>
      <c r="M9" s="11"/>
      <c r="N9" s="53"/>
    </row>
    <row r="10" s="2" customFormat="1" ht="33.95" customHeight="1" spans="2:14">
      <c r="B10" s="9" t="s">
        <v>671</v>
      </c>
      <c r="C10" s="10"/>
      <c r="D10" s="11" t="s">
        <v>936</v>
      </c>
      <c r="E10" s="11"/>
      <c r="F10" s="11"/>
      <c r="G10" s="11"/>
      <c r="H10" s="11"/>
      <c r="I10" s="11"/>
      <c r="J10" s="11"/>
      <c r="K10" s="11"/>
      <c r="L10" s="11"/>
      <c r="M10" s="11"/>
      <c r="N10" s="53"/>
    </row>
    <row r="11" s="2" customFormat="1" ht="17.1" customHeight="1" spans="2:14">
      <c r="B11" s="9" t="s">
        <v>673</v>
      </c>
      <c r="C11" s="10"/>
      <c r="D11" s="10" t="s">
        <v>674</v>
      </c>
      <c r="E11" s="13">
        <f>IFERROR(VALUE(F13)+VALUE(F14)+VALUE(F15),0)</f>
        <v>400000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400000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400000</v>
      </c>
      <c r="G14" s="16"/>
      <c r="H14" s="17" t="s">
        <v>677</v>
      </c>
      <c r="I14" s="62" t="s">
        <v>676</v>
      </c>
      <c r="J14" s="13">
        <v>400000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937</v>
      </c>
      <c r="E16" s="11"/>
      <c r="F16" s="11"/>
      <c r="G16" s="11"/>
      <c r="H16" s="11"/>
      <c r="I16" s="11"/>
      <c r="J16" s="11"/>
      <c r="K16" s="11"/>
      <c r="L16" s="11"/>
      <c r="M16" s="11"/>
      <c r="N16" s="53"/>
    </row>
    <row r="17" s="2" customFormat="1" ht="33.95" customHeight="1" spans="2:14">
      <c r="B17" s="18" t="s">
        <v>686</v>
      </c>
      <c r="C17" s="19"/>
      <c r="D17" s="20" t="s">
        <v>938</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939</v>
      </c>
      <c r="F19" s="27" t="s">
        <v>698</v>
      </c>
      <c r="G19" s="27">
        <v>50</v>
      </c>
      <c r="H19" s="28"/>
      <c r="I19" s="27" t="s">
        <v>863</v>
      </c>
      <c r="J19" s="27" t="s">
        <v>631</v>
      </c>
      <c r="K19" s="27" t="s">
        <v>940</v>
      </c>
      <c r="L19" s="28"/>
      <c r="M19" s="27"/>
      <c r="N19" s="68"/>
    </row>
    <row r="20" s="3" customFormat="1" ht="20.1" customHeight="1" spans="2:14">
      <c r="B20" s="25"/>
      <c r="C20" s="26"/>
      <c r="D20" s="26"/>
      <c r="E20" s="27"/>
      <c r="F20" s="27"/>
      <c r="G20" s="27" t="s">
        <v>701</v>
      </c>
      <c r="H20" s="28"/>
      <c r="I20" s="27"/>
      <c r="J20" s="27"/>
      <c r="K20" s="27"/>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941</v>
      </c>
      <c r="F25" s="27" t="s">
        <v>698</v>
      </c>
      <c r="G25" s="27">
        <v>10</v>
      </c>
      <c r="H25" s="28"/>
      <c r="I25" s="27" t="s">
        <v>751</v>
      </c>
      <c r="J25" s="27" t="s">
        <v>714</v>
      </c>
      <c r="K25" s="27" t="s">
        <v>698</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c r="F28" s="27"/>
      <c r="G28" s="27" t="s">
        <v>701</v>
      </c>
      <c r="H28" s="28"/>
      <c r="I28" s="27"/>
      <c r="J28" s="27"/>
      <c r="K28" s="27"/>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930</v>
      </c>
      <c r="F34" s="27" t="s">
        <v>704</v>
      </c>
      <c r="G34" s="27">
        <v>5</v>
      </c>
      <c r="H34" s="28"/>
      <c r="I34" s="27" t="s">
        <v>630</v>
      </c>
      <c r="J34" s="27" t="s">
        <v>631</v>
      </c>
      <c r="K34" s="27" t="s">
        <v>723</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722</v>
      </c>
      <c r="F43" s="27" t="s">
        <v>704</v>
      </c>
      <c r="G43" s="27">
        <v>10</v>
      </c>
      <c r="H43" s="28"/>
      <c r="I43" s="27" t="s">
        <v>630</v>
      </c>
      <c r="J43" s="27" t="s">
        <v>631</v>
      </c>
      <c r="K43" s="27" t="s">
        <v>723</v>
      </c>
      <c r="L43" s="28"/>
      <c r="M43" s="27"/>
      <c r="N43" s="68"/>
      <c r="P43" s="3"/>
    </row>
    <row r="44" s="2" customFormat="1" ht="20.1" customHeight="1" spans="2:16">
      <c r="B44" s="40"/>
      <c r="C44" s="41"/>
      <c r="D44" s="41"/>
      <c r="E44" s="43" t="s">
        <v>931</v>
      </c>
      <c r="F44" s="27" t="s">
        <v>704</v>
      </c>
      <c r="G44" s="27">
        <v>10</v>
      </c>
      <c r="H44" s="28"/>
      <c r="I44" s="27" t="s">
        <v>699</v>
      </c>
      <c r="J44" s="27" t="s">
        <v>720</v>
      </c>
      <c r="K44" s="27" t="s">
        <v>721</v>
      </c>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932</v>
      </c>
      <c r="F49" s="27" t="s">
        <v>704</v>
      </c>
      <c r="G49" s="27">
        <v>10</v>
      </c>
      <c r="H49" s="28"/>
      <c r="I49" s="27" t="s">
        <v>630</v>
      </c>
      <c r="J49" s="27" t="s">
        <v>631</v>
      </c>
      <c r="K49" s="27" t="s">
        <v>705</v>
      </c>
      <c r="L49" s="28"/>
      <c r="M49" s="27"/>
      <c r="N49" s="68"/>
      <c r="P49" s="3"/>
    </row>
    <row r="50" s="2" customFormat="1" ht="20.1" customHeight="1" spans="2:16">
      <c r="B50" s="40"/>
      <c r="C50" s="41"/>
      <c r="D50" s="41"/>
      <c r="E50" s="43" t="s">
        <v>867</v>
      </c>
      <c r="F50" s="27" t="s">
        <v>704</v>
      </c>
      <c r="G50" s="27">
        <v>5</v>
      </c>
      <c r="H50" s="28"/>
      <c r="I50" s="27" t="s">
        <v>630</v>
      </c>
      <c r="J50" s="27" t="s">
        <v>631</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942</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B1:P63"/>
  <sheetViews>
    <sheetView topLeftCell="A28"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943</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944</v>
      </c>
      <c r="E5" s="11"/>
      <c r="F5" s="11"/>
      <c r="G5" s="11"/>
      <c r="H5" s="11"/>
      <c r="I5" s="10" t="s">
        <v>657</v>
      </c>
      <c r="J5" s="10"/>
      <c r="K5" s="10"/>
      <c r="L5" s="11" t="s">
        <v>945</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946</v>
      </c>
      <c r="E9" s="11"/>
      <c r="F9" s="11"/>
      <c r="G9" s="11"/>
      <c r="H9" s="11"/>
      <c r="I9" s="11"/>
      <c r="J9" s="11"/>
      <c r="K9" s="11"/>
      <c r="L9" s="11"/>
      <c r="M9" s="11"/>
      <c r="N9" s="53"/>
    </row>
    <row r="10" s="2" customFormat="1" ht="33.95" customHeight="1" spans="2:14">
      <c r="B10" s="9" t="s">
        <v>671</v>
      </c>
      <c r="C10" s="10"/>
      <c r="D10" s="11" t="s">
        <v>947</v>
      </c>
      <c r="E10" s="11"/>
      <c r="F10" s="11"/>
      <c r="G10" s="11"/>
      <c r="H10" s="11"/>
      <c r="I10" s="11"/>
      <c r="J10" s="11"/>
      <c r="K10" s="11"/>
      <c r="L10" s="11"/>
      <c r="M10" s="11"/>
      <c r="N10" s="53"/>
    </row>
    <row r="11" s="2" customFormat="1" ht="17.1" customHeight="1" spans="2:14">
      <c r="B11" s="9" t="s">
        <v>673</v>
      </c>
      <c r="C11" s="10"/>
      <c r="D11" s="10" t="s">
        <v>674</v>
      </c>
      <c r="E11" s="13">
        <f>IFERROR(VALUE(F13)+VALUE(F14)+VALUE(F15),0)</f>
        <v>800000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800000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800000</v>
      </c>
      <c r="G14" s="16"/>
      <c r="H14" s="17" t="s">
        <v>677</v>
      </c>
      <c r="I14" s="62" t="s">
        <v>676</v>
      </c>
      <c r="J14" s="13">
        <v>800000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948</v>
      </c>
      <c r="E16" s="11"/>
      <c r="F16" s="11"/>
      <c r="G16" s="11"/>
      <c r="H16" s="11"/>
      <c r="I16" s="11"/>
      <c r="J16" s="11"/>
      <c r="K16" s="11"/>
      <c r="L16" s="11"/>
      <c r="M16" s="11"/>
      <c r="N16" s="53"/>
    </row>
    <row r="17" s="2" customFormat="1" ht="33.95" customHeight="1" spans="2:14">
      <c r="B17" s="18" t="s">
        <v>686</v>
      </c>
      <c r="C17" s="19"/>
      <c r="D17" s="20" t="s">
        <v>948</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25</v>
      </c>
      <c r="H19" s="28"/>
      <c r="I19" s="27" t="s">
        <v>630</v>
      </c>
      <c r="J19" s="27" t="s">
        <v>714</v>
      </c>
      <c r="K19" s="27" t="s">
        <v>705</v>
      </c>
      <c r="L19" s="28"/>
      <c r="M19" s="27"/>
      <c r="N19" s="68"/>
    </row>
    <row r="20" s="3" customFormat="1" ht="20.1" customHeight="1" spans="2:14">
      <c r="B20" s="25"/>
      <c r="C20" s="26"/>
      <c r="D20" s="26"/>
      <c r="E20" s="27" t="s">
        <v>836</v>
      </c>
      <c r="F20" s="27" t="s">
        <v>698</v>
      </c>
      <c r="G20" s="27">
        <v>25</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5</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949</v>
      </c>
      <c r="F34" s="27" t="s">
        <v>704</v>
      </c>
      <c r="G34" s="27">
        <v>5</v>
      </c>
      <c r="H34" s="28"/>
      <c r="I34" s="27" t="s">
        <v>630</v>
      </c>
      <c r="J34" s="27" t="s">
        <v>847</v>
      </c>
      <c r="K34" s="27" t="s">
        <v>723</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847</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950</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B1:P63"/>
  <sheetViews>
    <sheetView topLeftCell="A16"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951</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952</v>
      </c>
      <c r="E7" s="12"/>
      <c r="F7" s="12"/>
      <c r="G7" s="12"/>
      <c r="H7" s="12"/>
      <c r="I7" s="10" t="s">
        <v>665</v>
      </c>
      <c r="J7" s="10"/>
      <c r="K7" s="10"/>
      <c r="L7" s="11" t="s">
        <v>953</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954</v>
      </c>
      <c r="E9" s="11"/>
      <c r="F9" s="11"/>
      <c r="G9" s="11"/>
      <c r="H9" s="11"/>
      <c r="I9" s="11"/>
      <c r="J9" s="11"/>
      <c r="K9" s="11"/>
      <c r="L9" s="11"/>
      <c r="M9" s="11"/>
      <c r="N9" s="53"/>
    </row>
    <row r="10" s="2" customFormat="1" ht="33.95" customHeight="1" spans="2:14">
      <c r="B10" s="9" t="s">
        <v>671</v>
      </c>
      <c r="C10" s="10"/>
      <c r="D10" s="11" t="s">
        <v>955</v>
      </c>
      <c r="E10" s="11"/>
      <c r="F10" s="11"/>
      <c r="G10" s="11"/>
      <c r="H10" s="11"/>
      <c r="I10" s="11"/>
      <c r="J10" s="11"/>
      <c r="K10" s="11"/>
      <c r="L10" s="11"/>
      <c r="M10" s="11"/>
      <c r="N10" s="53"/>
    </row>
    <row r="11" s="2" customFormat="1" ht="17.1" customHeight="1" spans="2:14">
      <c r="B11" s="9" t="s">
        <v>673</v>
      </c>
      <c r="C11" s="10"/>
      <c r="D11" s="10" t="s">
        <v>674</v>
      </c>
      <c r="E11" s="13">
        <f>IFERROR(VALUE(F13)+VALUE(F14)+VALUE(F15),0)</f>
        <v>5652</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5652</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5652</v>
      </c>
      <c r="G14" s="16"/>
      <c r="H14" s="17" t="s">
        <v>677</v>
      </c>
      <c r="I14" s="62" t="s">
        <v>676</v>
      </c>
      <c r="J14" s="13">
        <v>5652</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956</v>
      </c>
      <c r="E16" s="11"/>
      <c r="F16" s="11"/>
      <c r="G16" s="11"/>
      <c r="H16" s="11"/>
      <c r="I16" s="11"/>
      <c r="J16" s="11"/>
      <c r="K16" s="11"/>
      <c r="L16" s="11"/>
      <c r="M16" s="11"/>
      <c r="N16" s="53"/>
    </row>
    <row r="17" s="2" customFormat="1" ht="33.95" customHeight="1" spans="2:14">
      <c r="B17" s="18" t="s">
        <v>686</v>
      </c>
      <c r="C17" s="19"/>
      <c r="D17" s="20" t="s">
        <v>956</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25</v>
      </c>
      <c r="H19" s="28"/>
      <c r="I19" s="27" t="s">
        <v>630</v>
      </c>
      <c r="J19" s="27" t="s">
        <v>714</v>
      </c>
      <c r="K19" s="27" t="s">
        <v>705</v>
      </c>
      <c r="L19" s="28"/>
      <c r="M19" s="27"/>
      <c r="N19" s="68"/>
    </row>
    <row r="20" s="3" customFormat="1" ht="20.1" customHeight="1" spans="2:14">
      <c r="B20" s="25"/>
      <c r="C20" s="26"/>
      <c r="D20" s="26"/>
      <c r="E20" s="27" t="s">
        <v>836</v>
      </c>
      <c r="F20" s="27" t="s">
        <v>698</v>
      </c>
      <c r="G20" s="27">
        <v>25</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5</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957</v>
      </c>
      <c r="F34" s="27" t="s">
        <v>704</v>
      </c>
      <c r="G34" s="27">
        <v>5</v>
      </c>
      <c r="H34" s="28"/>
      <c r="I34" s="27" t="s">
        <v>958</v>
      </c>
      <c r="J34" s="27" t="s">
        <v>714</v>
      </c>
      <c r="K34" s="27" t="s">
        <v>764</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847</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959</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B1:P63"/>
  <sheetViews>
    <sheetView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960</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843</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844</v>
      </c>
      <c r="E9" s="11"/>
      <c r="F9" s="11"/>
      <c r="G9" s="11"/>
      <c r="H9" s="11"/>
      <c r="I9" s="11"/>
      <c r="J9" s="11"/>
      <c r="K9" s="11"/>
      <c r="L9" s="11"/>
      <c r="M9" s="11"/>
      <c r="N9" s="53"/>
    </row>
    <row r="10" s="2" customFormat="1" ht="33.95" customHeight="1" spans="2:14">
      <c r="B10" s="9" t="s">
        <v>671</v>
      </c>
      <c r="C10" s="10"/>
      <c r="D10" s="11" t="s">
        <v>845</v>
      </c>
      <c r="E10" s="11"/>
      <c r="F10" s="11"/>
      <c r="G10" s="11"/>
      <c r="H10" s="11"/>
      <c r="I10" s="11"/>
      <c r="J10" s="11"/>
      <c r="K10" s="11"/>
      <c r="L10" s="11"/>
      <c r="M10" s="11"/>
      <c r="N10" s="53"/>
    </row>
    <row r="11" s="2" customFormat="1" ht="17.1" customHeight="1" spans="2:14">
      <c r="B11" s="9" t="s">
        <v>673</v>
      </c>
      <c r="C11" s="10"/>
      <c r="D11" s="10" t="s">
        <v>674</v>
      </c>
      <c r="E11" s="13">
        <f>IFERROR(VALUE(F13)+VALUE(F14)+VALUE(F15),0)</f>
        <v>100000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100000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100000</v>
      </c>
      <c r="G14" s="16"/>
      <c r="H14" s="17" t="s">
        <v>677</v>
      </c>
      <c r="I14" s="62" t="s">
        <v>676</v>
      </c>
      <c r="J14" s="13">
        <v>100000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845</v>
      </c>
      <c r="E16" s="11"/>
      <c r="F16" s="11"/>
      <c r="G16" s="11"/>
      <c r="H16" s="11"/>
      <c r="I16" s="11"/>
      <c r="J16" s="11"/>
      <c r="K16" s="11"/>
      <c r="L16" s="11"/>
      <c r="M16" s="11"/>
      <c r="N16" s="53"/>
    </row>
    <row r="17" s="2" customFormat="1" ht="33.95" customHeight="1" spans="2:14">
      <c r="B17" s="18" t="s">
        <v>686</v>
      </c>
      <c r="C17" s="19"/>
      <c r="D17" s="20" t="s">
        <v>845</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20</v>
      </c>
      <c r="H19" s="28"/>
      <c r="I19" s="27" t="s">
        <v>630</v>
      </c>
      <c r="J19" s="27" t="s">
        <v>714</v>
      </c>
      <c r="K19" s="27" t="s">
        <v>705</v>
      </c>
      <c r="L19" s="28"/>
      <c r="M19" s="27"/>
      <c r="N19" s="68"/>
    </row>
    <row r="20" s="3" customFormat="1" ht="20.1" customHeight="1" spans="2:14">
      <c r="B20" s="25"/>
      <c r="C20" s="26"/>
      <c r="D20" s="26"/>
      <c r="E20" s="27" t="s">
        <v>836</v>
      </c>
      <c r="F20" s="27" t="s">
        <v>698</v>
      </c>
      <c r="G20" s="27">
        <v>20</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10</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846</v>
      </c>
      <c r="F34" s="27" t="s">
        <v>698</v>
      </c>
      <c r="G34" s="27">
        <v>10</v>
      </c>
      <c r="H34" s="28"/>
      <c r="I34" s="27" t="s">
        <v>630</v>
      </c>
      <c r="J34" s="27" t="s">
        <v>714</v>
      </c>
      <c r="K34" s="27" t="s">
        <v>705</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847</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728</v>
      </c>
      <c r="C55" s="8"/>
      <c r="D55" s="47" t="s">
        <v>961</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50"/>
  <sheetViews>
    <sheetView showGridLines="0" showZeros="0" zoomScaleSheetLayoutView="60" workbookViewId="0">
      <selection activeCell="G10" sqref="G10:K34"/>
    </sheetView>
  </sheetViews>
  <sheetFormatPr defaultColWidth="6.875" defaultRowHeight="12.75" customHeight="1" outlineLevelCol="4"/>
  <cols>
    <col min="1" max="1" width="23.625" style="198" customWidth="1"/>
    <col min="2" max="2" width="44.625" style="104" customWidth="1"/>
    <col min="3" max="5" width="17.875" style="104" customWidth="1"/>
    <col min="6" max="6" width="6.875" style="104"/>
    <col min="7" max="7" width="8.125" style="104"/>
    <col min="8" max="251" width="6.875" style="104"/>
    <col min="252" max="252" width="23.625" style="104" customWidth="1"/>
    <col min="253" max="16384" width="6.875" style="104"/>
  </cols>
  <sheetData>
    <row r="1" ht="20.1" customHeight="1" spans="1:1">
      <c r="A1" s="199" t="s">
        <v>337</v>
      </c>
    </row>
    <row r="2" ht="36" customHeight="1" spans="1:5">
      <c r="A2" s="188" t="s">
        <v>338</v>
      </c>
      <c r="B2" s="168"/>
      <c r="C2" s="168"/>
      <c r="D2" s="168"/>
      <c r="E2" s="168"/>
    </row>
    <row r="3" ht="20.1" customHeight="1" spans="1:5">
      <c r="A3" s="200"/>
      <c r="B3" s="168"/>
      <c r="C3" s="168"/>
      <c r="D3" s="168"/>
      <c r="E3" s="168"/>
    </row>
    <row r="4" ht="20.1" customHeight="1" spans="1:5">
      <c r="A4" s="201"/>
      <c r="B4" s="112"/>
      <c r="C4" s="112"/>
      <c r="D4" s="112"/>
      <c r="E4" s="202" t="s">
        <v>313</v>
      </c>
    </row>
    <row r="5" ht="20.1" customHeight="1" spans="1:5">
      <c r="A5" s="203" t="s">
        <v>339</v>
      </c>
      <c r="B5" s="127"/>
      <c r="C5" s="127" t="s">
        <v>340</v>
      </c>
      <c r="D5" s="127"/>
      <c r="E5" s="127"/>
    </row>
    <row r="6" ht="20.1" customHeight="1" spans="1:5">
      <c r="A6" s="204" t="s">
        <v>341</v>
      </c>
      <c r="B6" s="146" t="s">
        <v>342</v>
      </c>
      <c r="C6" s="146" t="s">
        <v>343</v>
      </c>
      <c r="D6" s="146" t="s">
        <v>344</v>
      </c>
      <c r="E6" s="146" t="s">
        <v>345</v>
      </c>
    </row>
    <row r="7" ht="20.1" customHeight="1" spans="1:5">
      <c r="A7" s="204"/>
      <c r="B7" s="146" t="s">
        <v>318</v>
      </c>
      <c r="C7" s="205">
        <f t="shared" ref="C7:C18" si="0">D7+E7</f>
        <v>2129.55</v>
      </c>
      <c r="D7" s="205">
        <f>D8+D15+D19+D31</f>
        <v>437.03</v>
      </c>
      <c r="E7" s="205">
        <f>E8+E15+E19+E31</f>
        <v>1692.52</v>
      </c>
    </row>
    <row r="8" ht="20.1" customHeight="1" spans="1:5">
      <c r="A8" s="206">
        <v>208</v>
      </c>
      <c r="B8" s="122" t="s">
        <v>325</v>
      </c>
      <c r="C8" s="205">
        <f t="shared" si="0"/>
        <v>90.78</v>
      </c>
      <c r="D8" s="205">
        <v>90.21</v>
      </c>
      <c r="E8" s="205">
        <v>0.57</v>
      </c>
    </row>
    <row r="9" ht="20.1" customHeight="1" spans="1:5">
      <c r="A9" s="207">
        <v>20805</v>
      </c>
      <c r="B9" s="208" t="s">
        <v>346</v>
      </c>
      <c r="C9" s="205">
        <f t="shared" si="0"/>
        <v>90.21</v>
      </c>
      <c r="D9" s="205">
        <v>90.21</v>
      </c>
      <c r="E9" s="205">
        <v>0</v>
      </c>
    </row>
    <row r="10" ht="20.1" customHeight="1" spans="1:5">
      <c r="A10" s="207" t="s">
        <v>347</v>
      </c>
      <c r="B10" s="208" t="s">
        <v>348</v>
      </c>
      <c r="C10" s="205">
        <f t="shared" si="0"/>
        <v>22.32</v>
      </c>
      <c r="D10" s="205">
        <v>22.32</v>
      </c>
      <c r="E10" s="205">
        <v>0</v>
      </c>
    </row>
    <row r="11" ht="20.1" customHeight="1" spans="1:5">
      <c r="A11" s="207" t="s">
        <v>349</v>
      </c>
      <c r="B11" s="208" t="s">
        <v>350</v>
      </c>
      <c r="C11" s="205">
        <f t="shared" si="0"/>
        <v>11.16</v>
      </c>
      <c r="D11" s="205">
        <v>11.16</v>
      </c>
      <c r="E11" s="205">
        <v>0</v>
      </c>
    </row>
    <row r="12" ht="20.1" customHeight="1" spans="1:5">
      <c r="A12" s="207" t="s">
        <v>351</v>
      </c>
      <c r="B12" s="208" t="s">
        <v>352</v>
      </c>
      <c r="C12" s="205">
        <f t="shared" si="0"/>
        <v>56.73</v>
      </c>
      <c r="D12" s="205">
        <v>56.73</v>
      </c>
      <c r="E12" s="205">
        <v>0</v>
      </c>
    </row>
    <row r="13" ht="20.1" customHeight="1" spans="1:5">
      <c r="A13" s="207">
        <v>20808</v>
      </c>
      <c r="B13" s="208" t="s">
        <v>353</v>
      </c>
      <c r="C13" s="205">
        <f t="shared" si="0"/>
        <v>0.57</v>
      </c>
      <c r="D13" s="205">
        <v>0</v>
      </c>
      <c r="E13" s="205">
        <v>0.57</v>
      </c>
    </row>
    <row r="14" ht="20.1" customHeight="1" spans="1:5">
      <c r="A14" s="207" t="s">
        <v>354</v>
      </c>
      <c r="B14" s="208" t="s">
        <v>355</v>
      </c>
      <c r="C14" s="205">
        <f t="shared" si="0"/>
        <v>0.57</v>
      </c>
      <c r="D14" s="205">
        <v>0</v>
      </c>
      <c r="E14" s="205">
        <v>0.57</v>
      </c>
    </row>
    <row r="15" ht="20.1" customHeight="1" spans="1:5">
      <c r="A15" s="206">
        <v>210</v>
      </c>
      <c r="B15" s="123" t="s">
        <v>356</v>
      </c>
      <c r="C15" s="205">
        <f t="shared" si="0"/>
        <v>23.57</v>
      </c>
      <c r="D15" s="205">
        <v>23.57</v>
      </c>
      <c r="E15" s="205">
        <v>0</v>
      </c>
    </row>
    <row r="16" ht="20.1" customHeight="1" spans="1:5">
      <c r="A16" s="207">
        <v>21011</v>
      </c>
      <c r="B16" s="209" t="s">
        <v>357</v>
      </c>
      <c r="C16" s="205">
        <f t="shared" si="0"/>
        <v>23.57</v>
      </c>
      <c r="D16" s="205">
        <v>23.57</v>
      </c>
      <c r="E16" s="205">
        <v>0</v>
      </c>
    </row>
    <row r="17" ht="20.1" customHeight="1" spans="1:5">
      <c r="A17" s="207" t="s">
        <v>358</v>
      </c>
      <c r="B17" s="208" t="s">
        <v>359</v>
      </c>
      <c r="C17" s="205">
        <f t="shared" si="0"/>
        <v>15.77</v>
      </c>
      <c r="D17" s="205">
        <v>15.77</v>
      </c>
      <c r="E17" s="205">
        <v>0</v>
      </c>
    </row>
    <row r="18" ht="20.1" customHeight="1" spans="1:5">
      <c r="A18" s="207" t="s">
        <v>360</v>
      </c>
      <c r="B18" s="208" t="s">
        <v>361</v>
      </c>
      <c r="C18" s="205">
        <f t="shared" si="0"/>
        <v>7.8</v>
      </c>
      <c r="D18" s="205">
        <v>7.8</v>
      </c>
      <c r="E18" s="205">
        <v>0</v>
      </c>
    </row>
    <row r="19" ht="20.1" customHeight="1" spans="1:5">
      <c r="A19" s="206">
        <v>213</v>
      </c>
      <c r="B19" s="123" t="s">
        <v>332</v>
      </c>
      <c r="C19" s="205">
        <f t="shared" ref="C19:C36" si="1">D19+E19</f>
        <v>1998.46</v>
      </c>
      <c r="D19" s="205">
        <v>306.51</v>
      </c>
      <c r="E19" s="205">
        <v>1691.95</v>
      </c>
    </row>
    <row r="20" ht="20.1" customHeight="1" spans="1:5">
      <c r="A20" s="207">
        <v>21303</v>
      </c>
      <c r="B20" s="209" t="s">
        <v>362</v>
      </c>
      <c r="C20" s="205">
        <f t="shared" si="1"/>
        <v>1998.46</v>
      </c>
      <c r="D20" s="205">
        <v>306.51</v>
      </c>
      <c r="E20" s="205">
        <v>1691.95</v>
      </c>
    </row>
    <row r="21" ht="20.1" customHeight="1" spans="1:5">
      <c r="A21" s="253" t="s">
        <v>363</v>
      </c>
      <c r="B21" s="209" t="s">
        <v>364</v>
      </c>
      <c r="C21" s="205">
        <f t="shared" si="1"/>
        <v>306.51</v>
      </c>
      <c r="D21" s="205">
        <v>306.51</v>
      </c>
      <c r="E21" s="205">
        <v>0</v>
      </c>
    </row>
    <row r="22" ht="20.1" customHeight="1" spans="1:5">
      <c r="A22" s="207" t="s">
        <v>365</v>
      </c>
      <c r="B22" s="209" t="s">
        <v>366</v>
      </c>
      <c r="C22" s="205">
        <f t="shared" si="1"/>
        <v>670</v>
      </c>
      <c r="D22" s="205">
        <v>0</v>
      </c>
      <c r="E22" s="205">
        <v>670</v>
      </c>
    </row>
    <row r="23" ht="20.1" customHeight="1" spans="1:5">
      <c r="A23" s="207" t="s">
        <v>367</v>
      </c>
      <c r="B23" s="208" t="s">
        <v>368</v>
      </c>
      <c r="C23" s="205">
        <f t="shared" si="1"/>
        <v>96.95</v>
      </c>
      <c r="D23" s="205">
        <v>0</v>
      </c>
      <c r="E23" s="205">
        <v>96.95</v>
      </c>
    </row>
    <row r="24" ht="20.1" customHeight="1" spans="1:5">
      <c r="A24" s="207" t="s">
        <v>369</v>
      </c>
      <c r="B24" s="208" t="s">
        <v>370</v>
      </c>
      <c r="C24" s="205">
        <f t="shared" si="1"/>
        <v>120</v>
      </c>
      <c r="D24" s="205">
        <v>0</v>
      </c>
      <c r="E24" s="205">
        <v>120</v>
      </c>
    </row>
    <row r="25" ht="20.1" customHeight="1" spans="1:5">
      <c r="A25" s="207" t="s">
        <v>371</v>
      </c>
      <c r="B25" s="208" t="s">
        <v>372</v>
      </c>
      <c r="C25" s="205">
        <f t="shared" si="1"/>
        <v>300</v>
      </c>
      <c r="D25" s="205">
        <v>0</v>
      </c>
      <c r="E25" s="205">
        <v>300</v>
      </c>
    </row>
    <row r="26" ht="20.1" customHeight="1" spans="1:5">
      <c r="A26" s="207" t="s">
        <v>373</v>
      </c>
      <c r="B26" s="208" t="s">
        <v>374</v>
      </c>
      <c r="C26" s="205">
        <f t="shared" si="1"/>
        <v>30</v>
      </c>
      <c r="D26" s="205">
        <v>0</v>
      </c>
      <c r="E26" s="205">
        <v>30</v>
      </c>
    </row>
    <row r="27" ht="20.1" customHeight="1" spans="1:5">
      <c r="A27" s="207" t="s">
        <v>375</v>
      </c>
      <c r="B27" s="208" t="s">
        <v>376</v>
      </c>
      <c r="C27" s="205">
        <f t="shared" si="1"/>
        <v>7</v>
      </c>
      <c r="D27" s="205">
        <v>0</v>
      </c>
      <c r="E27" s="205">
        <v>7</v>
      </c>
    </row>
    <row r="28" ht="20.1" customHeight="1" spans="1:5">
      <c r="A28" s="207" t="s">
        <v>377</v>
      </c>
      <c r="B28" s="208" t="s">
        <v>378</v>
      </c>
      <c r="C28" s="205">
        <f t="shared" si="1"/>
        <v>340</v>
      </c>
      <c r="D28" s="205">
        <v>0</v>
      </c>
      <c r="E28" s="205">
        <v>340</v>
      </c>
    </row>
    <row r="29" ht="20.1" customHeight="1" spans="1:5">
      <c r="A29" s="207" t="s">
        <v>379</v>
      </c>
      <c r="B29" s="208" t="s">
        <v>380</v>
      </c>
      <c r="C29" s="205">
        <f t="shared" si="1"/>
        <v>108</v>
      </c>
      <c r="D29" s="205">
        <v>0</v>
      </c>
      <c r="E29" s="205">
        <v>108</v>
      </c>
    </row>
    <row r="30" ht="20.1" customHeight="1" spans="1:5">
      <c r="A30" s="207" t="s">
        <v>381</v>
      </c>
      <c r="B30" s="209" t="s">
        <v>382</v>
      </c>
      <c r="C30" s="205">
        <f t="shared" si="1"/>
        <v>20</v>
      </c>
      <c r="D30" s="205">
        <v>0</v>
      </c>
      <c r="E30" s="205">
        <v>20</v>
      </c>
    </row>
    <row r="31" ht="20.1" customHeight="1" spans="1:5">
      <c r="A31" s="206">
        <v>221</v>
      </c>
      <c r="B31" s="122" t="s">
        <v>333</v>
      </c>
      <c r="C31" s="205">
        <f t="shared" si="1"/>
        <v>16.74</v>
      </c>
      <c r="D31" s="205">
        <v>16.74</v>
      </c>
      <c r="E31" s="205">
        <v>0</v>
      </c>
    </row>
    <row r="32" ht="20.1" customHeight="1" spans="1:5">
      <c r="A32" s="207">
        <v>22102</v>
      </c>
      <c r="B32" s="209" t="s">
        <v>383</v>
      </c>
      <c r="C32" s="205">
        <f t="shared" si="1"/>
        <v>16.74</v>
      </c>
      <c r="D32" s="205">
        <v>16.74</v>
      </c>
      <c r="E32" s="205">
        <v>0</v>
      </c>
    </row>
    <row r="33" ht="20.1" customHeight="1" spans="1:5">
      <c r="A33" s="207" t="s">
        <v>384</v>
      </c>
      <c r="B33" s="209" t="s">
        <v>385</v>
      </c>
      <c r="C33" s="205">
        <f t="shared" si="1"/>
        <v>16.74</v>
      </c>
      <c r="D33" s="205">
        <v>16.74</v>
      </c>
      <c r="E33" s="205">
        <v>0</v>
      </c>
    </row>
    <row r="34" ht="20.1" customHeight="1" spans="1:5">
      <c r="A34" s="210" t="s">
        <v>386</v>
      </c>
      <c r="B34" s="106"/>
      <c r="C34" s="106"/>
      <c r="D34" s="106"/>
      <c r="E34" s="106"/>
    </row>
    <row r="35" ht="20.1" customHeight="1" spans="1:5">
      <c r="A35" s="211"/>
      <c r="B35" s="106"/>
      <c r="C35" s="106"/>
      <c r="D35" s="106"/>
      <c r="E35" s="106"/>
    </row>
    <row r="36" customHeight="1" spans="1:5">
      <c r="A36" s="211"/>
      <c r="B36" s="106"/>
      <c r="C36" s="106"/>
      <c r="D36" s="106"/>
      <c r="E36" s="106"/>
    </row>
    <row r="37" customHeight="1" spans="1:5">
      <c r="A37" s="211"/>
      <c r="B37" s="106"/>
      <c r="C37" s="106"/>
      <c r="D37" s="106"/>
      <c r="E37" s="106"/>
    </row>
    <row r="38" customHeight="1" spans="1:5">
      <c r="A38" s="211"/>
      <c r="B38" s="106"/>
      <c r="D38" s="106"/>
      <c r="E38" s="106"/>
    </row>
    <row r="39" customHeight="1" spans="1:5">
      <c r="A39" s="211"/>
      <c r="B39" s="106"/>
      <c r="D39" s="106"/>
      <c r="E39" s="106"/>
    </row>
    <row r="40" customHeight="1" spans="1:5">
      <c r="A40" s="211"/>
      <c r="B40" s="106"/>
      <c r="C40" s="106"/>
      <c r="D40" s="106"/>
      <c r="E40" s="106"/>
    </row>
    <row r="41" s="106" customFormat="1" customHeight="1" spans="1:1">
      <c r="A41" s="211"/>
    </row>
    <row r="42" customHeight="1" spans="1:4">
      <c r="A42" s="211"/>
      <c r="B42" s="106"/>
      <c r="D42" s="106"/>
    </row>
    <row r="43" customHeight="1" spans="1:2">
      <c r="A43" s="211"/>
      <c r="B43" s="106"/>
    </row>
    <row r="44" customHeight="1" spans="1:2">
      <c r="A44" s="211"/>
      <c r="B44" s="106"/>
    </row>
    <row r="45" customHeight="1" spans="2:3">
      <c r="B45" s="106"/>
      <c r="C45" s="106"/>
    </row>
    <row r="47" customHeight="1" spans="1:1">
      <c r="A47" s="211"/>
    </row>
    <row r="49" customHeight="1" spans="2:2">
      <c r="B49" s="106"/>
    </row>
    <row r="50" customHeight="1" spans="2:2">
      <c r="B50" s="106"/>
    </row>
  </sheetData>
  <mergeCells count="2">
    <mergeCell ref="A5:B5"/>
    <mergeCell ref="C5:E5"/>
  </mergeCells>
  <printOptions horizontalCentered="1"/>
  <pageMargins left="0" right="0" top="1" bottom="1" header="0.5" footer="0.5"/>
  <pageSetup paperSize="9" orientation="landscape" horizontalDpi="600" verticalDpi="6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B1:P63"/>
  <sheetViews>
    <sheetView topLeftCell="A34"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962</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843</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844</v>
      </c>
      <c r="E9" s="11"/>
      <c r="F9" s="11"/>
      <c r="G9" s="11"/>
      <c r="H9" s="11"/>
      <c r="I9" s="11"/>
      <c r="J9" s="11"/>
      <c r="K9" s="11"/>
      <c r="L9" s="11"/>
      <c r="M9" s="11"/>
      <c r="N9" s="53"/>
    </row>
    <row r="10" s="2" customFormat="1" ht="33.95" customHeight="1" spans="2:14">
      <c r="B10" s="9" t="s">
        <v>671</v>
      </c>
      <c r="C10" s="10"/>
      <c r="D10" s="11" t="s">
        <v>845</v>
      </c>
      <c r="E10" s="11"/>
      <c r="F10" s="11"/>
      <c r="G10" s="11"/>
      <c r="H10" s="11"/>
      <c r="I10" s="11"/>
      <c r="J10" s="11"/>
      <c r="K10" s="11"/>
      <c r="L10" s="11"/>
      <c r="M10" s="11"/>
      <c r="N10" s="53"/>
    </row>
    <row r="11" s="2" customFormat="1" ht="17.1" customHeight="1" spans="2:14">
      <c r="B11" s="9" t="s">
        <v>673</v>
      </c>
      <c r="C11" s="10"/>
      <c r="D11" s="10" t="s">
        <v>674</v>
      </c>
      <c r="E11" s="13">
        <f>IFERROR(VALUE(F13)+VALUE(F14)+VALUE(F15),0)</f>
        <v>339500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339500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339500</v>
      </c>
      <c r="G14" s="16"/>
      <c r="H14" s="17" t="s">
        <v>677</v>
      </c>
      <c r="I14" s="62" t="s">
        <v>676</v>
      </c>
      <c r="J14" s="13">
        <v>339500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845</v>
      </c>
      <c r="E16" s="11"/>
      <c r="F16" s="11"/>
      <c r="G16" s="11"/>
      <c r="H16" s="11"/>
      <c r="I16" s="11"/>
      <c r="J16" s="11"/>
      <c r="K16" s="11"/>
      <c r="L16" s="11"/>
      <c r="M16" s="11"/>
      <c r="N16" s="53"/>
    </row>
    <row r="17" s="2" customFormat="1" ht="33.95" customHeight="1" spans="2:14">
      <c r="B17" s="18" t="s">
        <v>686</v>
      </c>
      <c r="C17" s="19"/>
      <c r="D17" s="20" t="s">
        <v>845</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20</v>
      </c>
      <c r="H19" s="28"/>
      <c r="I19" s="27" t="s">
        <v>630</v>
      </c>
      <c r="J19" s="27" t="s">
        <v>714</v>
      </c>
      <c r="K19" s="27" t="s">
        <v>705</v>
      </c>
      <c r="L19" s="28"/>
      <c r="M19" s="27"/>
      <c r="N19" s="68"/>
    </row>
    <row r="20" s="3" customFormat="1" ht="20.1" customHeight="1" spans="2:14">
      <c r="B20" s="25"/>
      <c r="C20" s="26"/>
      <c r="D20" s="26"/>
      <c r="E20" s="27" t="s">
        <v>836</v>
      </c>
      <c r="F20" s="27" t="s">
        <v>698</v>
      </c>
      <c r="G20" s="27">
        <v>20</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10</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846</v>
      </c>
      <c r="F34" s="27" t="s">
        <v>698</v>
      </c>
      <c r="G34" s="27">
        <v>10</v>
      </c>
      <c r="H34" s="28"/>
      <c r="I34" s="27" t="s">
        <v>630</v>
      </c>
      <c r="J34" s="27" t="s">
        <v>714</v>
      </c>
      <c r="K34" s="27" t="s">
        <v>705</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847</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727</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728</v>
      </c>
      <c r="C55" s="8"/>
      <c r="D55" s="47" t="s">
        <v>963</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B1:P63"/>
  <sheetViews>
    <sheetView topLeftCell="A37"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964</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660</v>
      </c>
      <c r="E6" s="11"/>
      <c r="F6" s="11"/>
      <c r="G6" s="11"/>
      <c r="H6" s="11"/>
      <c r="I6" s="10" t="s">
        <v>661</v>
      </c>
      <c r="J6" s="10"/>
      <c r="K6" s="10"/>
      <c r="L6" s="11" t="s">
        <v>788</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965</v>
      </c>
      <c r="E9" s="11"/>
      <c r="F9" s="11"/>
      <c r="G9" s="11"/>
      <c r="H9" s="11"/>
      <c r="I9" s="11"/>
      <c r="J9" s="11"/>
      <c r="K9" s="11"/>
      <c r="L9" s="11"/>
      <c r="M9" s="11"/>
      <c r="N9" s="53"/>
    </row>
    <row r="10" s="2" customFormat="1" ht="33.95" customHeight="1" spans="2:14">
      <c r="B10" s="9" t="s">
        <v>671</v>
      </c>
      <c r="C10" s="10"/>
      <c r="D10" s="11" t="s">
        <v>966</v>
      </c>
      <c r="E10" s="11"/>
      <c r="F10" s="11"/>
      <c r="G10" s="11"/>
      <c r="H10" s="11"/>
      <c r="I10" s="11"/>
      <c r="J10" s="11"/>
      <c r="K10" s="11"/>
      <c r="L10" s="11"/>
      <c r="M10" s="11"/>
      <c r="N10" s="53"/>
    </row>
    <row r="11" s="2" customFormat="1" ht="17.1" customHeight="1" spans="2:14">
      <c r="B11" s="9" t="s">
        <v>673</v>
      </c>
      <c r="C11" s="10"/>
      <c r="D11" s="10" t="s">
        <v>674</v>
      </c>
      <c r="E11" s="13">
        <f>IFERROR(VALUE(F13)+VALUE(F14)+VALUE(F15),0)</f>
        <v>200000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200000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200000</v>
      </c>
      <c r="G14" s="16"/>
      <c r="H14" s="17" t="s">
        <v>677</v>
      </c>
      <c r="I14" s="62" t="s">
        <v>676</v>
      </c>
      <c r="J14" s="13">
        <v>200000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967</v>
      </c>
      <c r="E16" s="11"/>
      <c r="F16" s="11"/>
      <c r="G16" s="11"/>
      <c r="H16" s="11"/>
      <c r="I16" s="11"/>
      <c r="J16" s="11"/>
      <c r="K16" s="11"/>
      <c r="L16" s="11"/>
      <c r="M16" s="11"/>
      <c r="N16" s="53"/>
    </row>
    <row r="17" s="2" customFormat="1" ht="33.95" customHeight="1" spans="2:14">
      <c r="B17" s="18" t="s">
        <v>686</v>
      </c>
      <c r="C17" s="19"/>
      <c r="D17" s="20" t="s">
        <v>968</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969</v>
      </c>
      <c r="F19" s="27" t="s">
        <v>698</v>
      </c>
      <c r="G19" s="27">
        <v>15</v>
      </c>
      <c r="H19" s="28"/>
      <c r="I19" s="27" t="s">
        <v>630</v>
      </c>
      <c r="J19" s="27" t="s">
        <v>714</v>
      </c>
      <c r="K19" s="27" t="s">
        <v>705</v>
      </c>
      <c r="L19" s="28"/>
      <c r="M19" s="27"/>
      <c r="N19" s="68"/>
    </row>
    <row r="20" s="3" customFormat="1" ht="20.1" customHeight="1" spans="2:14">
      <c r="B20" s="25"/>
      <c r="C20" s="26"/>
      <c r="D20" s="26"/>
      <c r="E20" s="27" t="s">
        <v>970</v>
      </c>
      <c r="F20" s="27" t="s">
        <v>698</v>
      </c>
      <c r="G20" s="27">
        <v>15</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15</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698</v>
      </c>
      <c r="G28" s="27">
        <v>15</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t="s">
        <v>971</v>
      </c>
      <c r="F31" s="38" t="s">
        <v>704</v>
      </c>
      <c r="G31" s="38">
        <v>10</v>
      </c>
      <c r="H31" s="39"/>
      <c r="I31" s="38" t="s">
        <v>751</v>
      </c>
      <c r="J31" s="38" t="s">
        <v>714</v>
      </c>
      <c r="K31" s="38" t="s">
        <v>698</v>
      </c>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972</v>
      </c>
      <c r="F34" s="27" t="s">
        <v>704</v>
      </c>
      <c r="G34" s="27">
        <v>10</v>
      </c>
      <c r="H34" s="28"/>
      <c r="I34" s="27" t="s">
        <v>751</v>
      </c>
      <c r="J34" s="27" t="s">
        <v>714</v>
      </c>
      <c r="K34" s="27" t="s">
        <v>698</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631</v>
      </c>
      <c r="K43" s="27" t="s">
        <v>723</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867</v>
      </c>
      <c r="F49" s="27" t="s">
        <v>704</v>
      </c>
      <c r="G49" s="27">
        <v>10</v>
      </c>
      <c r="H49" s="28"/>
      <c r="I49" s="27" t="s">
        <v>751</v>
      </c>
      <c r="J49" s="27" t="s">
        <v>714</v>
      </c>
      <c r="K49" s="27" t="s">
        <v>698</v>
      </c>
      <c r="L49" s="28"/>
      <c r="M49" s="27"/>
      <c r="N49" s="68"/>
      <c r="P49" s="3"/>
    </row>
    <row r="50" s="2" customFormat="1" ht="20.1" customHeight="1" spans="2:16">
      <c r="B50" s="40"/>
      <c r="C50" s="41"/>
      <c r="D50" s="41"/>
      <c r="E50" s="43"/>
      <c r="F50" s="27"/>
      <c r="G50" s="27" t="s">
        <v>701</v>
      </c>
      <c r="H50" s="28"/>
      <c r="I50" s="27"/>
      <c r="J50" s="27"/>
      <c r="K50" s="27"/>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973</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B1:P63"/>
  <sheetViews>
    <sheetView topLeftCell="A40" workbookViewId="0">
      <selection activeCell="D55" sqref="D55:N55"/>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618</v>
      </c>
      <c r="E2" s="6"/>
      <c r="F2" s="6"/>
      <c r="G2" s="6"/>
      <c r="H2" s="6"/>
      <c r="I2" s="50" t="s">
        <v>647</v>
      </c>
      <c r="J2" s="50"/>
      <c r="K2" s="50"/>
      <c r="L2" s="51" t="s">
        <v>648</v>
      </c>
      <c r="M2" s="51"/>
      <c r="N2" s="51"/>
    </row>
    <row r="3" s="2" customFormat="1" ht="33.95" customHeight="1" spans="2:14">
      <c r="B3" s="7" t="s">
        <v>649</v>
      </c>
      <c r="C3" s="8"/>
      <c r="D3" s="8" t="s">
        <v>974</v>
      </c>
      <c r="E3" s="8"/>
      <c r="F3" s="8"/>
      <c r="G3" s="8"/>
      <c r="H3" s="8"/>
      <c r="I3" s="8"/>
      <c r="J3" s="8"/>
      <c r="K3" s="8"/>
      <c r="L3" s="8"/>
      <c r="M3" s="8"/>
      <c r="N3" s="52"/>
    </row>
    <row r="4" s="2" customFormat="1" ht="33.95" customHeight="1" spans="2:14">
      <c r="B4" s="9" t="s">
        <v>651</v>
      </c>
      <c r="C4" s="10"/>
      <c r="D4" s="11" t="s">
        <v>652</v>
      </c>
      <c r="E4" s="11"/>
      <c r="F4" s="11"/>
      <c r="G4" s="11"/>
      <c r="H4" s="11"/>
      <c r="I4" s="10" t="s">
        <v>653</v>
      </c>
      <c r="J4" s="10"/>
      <c r="K4" s="10"/>
      <c r="L4" s="11" t="s">
        <v>654</v>
      </c>
      <c r="M4" s="11"/>
      <c r="N4" s="53"/>
    </row>
    <row r="5" s="2" customFormat="1" ht="33.95" customHeight="1" spans="2:14">
      <c r="B5" s="9" t="s">
        <v>655</v>
      </c>
      <c r="C5" s="10"/>
      <c r="D5" s="11" t="s">
        <v>786</v>
      </c>
      <c r="E5" s="11"/>
      <c r="F5" s="11"/>
      <c r="G5" s="11"/>
      <c r="H5" s="11"/>
      <c r="I5" s="10" t="s">
        <v>657</v>
      </c>
      <c r="J5" s="10"/>
      <c r="K5" s="10"/>
      <c r="L5" s="11" t="s">
        <v>787</v>
      </c>
      <c r="M5" s="11"/>
      <c r="N5" s="53"/>
    </row>
    <row r="6" s="2" customFormat="1" ht="33.95" customHeight="1" spans="2:14">
      <c r="B6" s="9" t="s">
        <v>659</v>
      </c>
      <c r="C6" s="10"/>
      <c r="D6" s="11" t="s">
        <v>660</v>
      </c>
      <c r="E6" s="11"/>
      <c r="F6" s="11"/>
      <c r="G6" s="11"/>
      <c r="H6" s="11"/>
      <c r="I6" s="10" t="s">
        <v>661</v>
      </c>
      <c r="J6" s="10"/>
      <c r="K6" s="10"/>
      <c r="L6" s="11" t="s">
        <v>662</v>
      </c>
      <c r="M6" s="11"/>
      <c r="N6" s="53"/>
    </row>
    <row r="7" s="2" customFormat="1" ht="33.95" customHeight="1" spans="2:14">
      <c r="B7" s="9" t="s">
        <v>663</v>
      </c>
      <c r="C7" s="10"/>
      <c r="D7" s="12" t="s">
        <v>664</v>
      </c>
      <c r="E7" s="12"/>
      <c r="F7" s="12"/>
      <c r="G7" s="12"/>
      <c r="H7" s="12"/>
      <c r="I7" s="10" t="s">
        <v>665</v>
      </c>
      <c r="J7" s="10"/>
      <c r="K7" s="10"/>
      <c r="L7" s="11" t="s">
        <v>664</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975</v>
      </c>
      <c r="E9" s="11"/>
      <c r="F9" s="11"/>
      <c r="G9" s="11"/>
      <c r="H9" s="11"/>
      <c r="I9" s="11"/>
      <c r="J9" s="11"/>
      <c r="K9" s="11"/>
      <c r="L9" s="11"/>
      <c r="M9" s="11"/>
      <c r="N9" s="53"/>
    </row>
    <row r="10" s="2" customFormat="1" ht="33.95" customHeight="1" spans="2:14">
      <c r="B10" s="9" t="s">
        <v>671</v>
      </c>
      <c r="C10" s="10"/>
      <c r="D10" s="11" t="s">
        <v>976</v>
      </c>
      <c r="E10" s="11"/>
      <c r="F10" s="11"/>
      <c r="G10" s="11"/>
      <c r="H10" s="11"/>
      <c r="I10" s="11"/>
      <c r="J10" s="11"/>
      <c r="K10" s="11"/>
      <c r="L10" s="11"/>
      <c r="M10" s="11"/>
      <c r="N10" s="53"/>
    </row>
    <row r="11" s="2" customFormat="1" ht="17.1" customHeight="1" spans="2:14">
      <c r="B11" s="9" t="s">
        <v>673</v>
      </c>
      <c r="C11" s="10"/>
      <c r="D11" s="10" t="s">
        <v>674</v>
      </c>
      <c r="E11" s="13">
        <f>IFERROR(VALUE(F13)+VALUE(F14)+VALUE(F15),0)</f>
        <v>50000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50000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50000</v>
      </c>
      <c r="G14" s="16"/>
      <c r="H14" s="17" t="s">
        <v>677</v>
      </c>
      <c r="I14" s="62" t="s">
        <v>676</v>
      </c>
      <c r="J14" s="13">
        <v>50000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977</v>
      </c>
      <c r="E16" s="11"/>
      <c r="F16" s="11"/>
      <c r="G16" s="11"/>
      <c r="H16" s="11"/>
      <c r="I16" s="11"/>
      <c r="J16" s="11"/>
      <c r="K16" s="11"/>
      <c r="L16" s="11"/>
      <c r="M16" s="11"/>
      <c r="N16" s="53"/>
    </row>
    <row r="17" s="2" customFormat="1" ht="33.95" customHeight="1" spans="2:14">
      <c r="B17" s="18" t="s">
        <v>686</v>
      </c>
      <c r="C17" s="19"/>
      <c r="D17" s="20" t="s">
        <v>978</v>
      </c>
      <c r="E17" s="20"/>
      <c r="F17" s="20"/>
      <c r="G17" s="20"/>
      <c r="H17" s="20"/>
      <c r="I17" s="20"/>
      <c r="J17" s="20"/>
      <c r="K17" s="20"/>
      <c r="L17" s="20"/>
      <c r="M17" s="20"/>
      <c r="N17" s="63"/>
    </row>
    <row r="18" s="3" customFormat="1" ht="20.1" customHeight="1" spans="2:14">
      <c r="B18" s="21" t="s">
        <v>688</v>
      </c>
      <c r="C18" s="22" t="s">
        <v>689</v>
      </c>
      <c r="D18" s="22" t="s">
        <v>690</v>
      </c>
      <c r="E18" s="23" t="s">
        <v>691</v>
      </c>
      <c r="F18" s="23" t="s">
        <v>692</v>
      </c>
      <c r="G18" s="24" t="s">
        <v>625</v>
      </c>
      <c r="H18" s="24"/>
      <c r="I18" s="64" t="s">
        <v>626</v>
      </c>
      <c r="J18" s="64" t="s">
        <v>627</v>
      </c>
      <c r="K18" s="65" t="s">
        <v>693</v>
      </c>
      <c r="L18" s="66"/>
      <c r="M18" s="65" t="s">
        <v>694</v>
      </c>
      <c r="N18" s="67"/>
    </row>
    <row r="19" s="3" customFormat="1" ht="20.1" customHeight="1" spans="2:14">
      <c r="B19" s="25"/>
      <c r="C19" s="26" t="s">
        <v>695</v>
      </c>
      <c r="D19" s="26" t="s">
        <v>696</v>
      </c>
      <c r="E19" s="27" t="s">
        <v>835</v>
      </c>
      <c r="F19" s="27" t="s">
        <v>698</v>
      </c>
      <c r="G19" s="27">
        <v>25</v>
      </c>
      <c r="H19" s="28"/>
      <c r="I19" s="27" t="s">
        <v>630</v>
      </c>
      <c r="J19" s="27" t="s">
        <v>714</v>
      </c>
      <c r="K19" s="27" t="s">
        <v>705</v>
      </c>
      <c r="L19" s="28"/>
      <c r="M19" s="27"/>
      <c r="N19" s="68"/>
    </row>
    <row r="20" s="3" customFormat="1" ht="20.1" customHeight="1" spans="2:14">
      <c r="B20" s="25"/>
      <c r="C20" s="26"/>
      <c r="D20" s="26"/>
      <c r="E20" s="27" t="s">
        <v>836</v>
      </c>
      <c r="F20" s="27" t="s">
        <v>698</v>
      </c>
      <c r="G20" s="27">
        <v>25</v>
      </c>
      <c r="H20" s="28"/>
      <c r="I20" s="27" t="s">
        <v>630</v>
      </c>
      <c r="J20" s="27" t="s">
        <v>714</v>
      </c>
      <c r="K20" s="27" t="s">
        <v>705</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706</v>
      </c>
      <c r="E25" s="29" t="s">
        <v>837</v>
      </c>
      <c r="F25" s="27" t="s">
        <v>698</v>
      </c>
      <c r="G25" s="27">
        <v>10</v>
      </c>
      <c r="H25" s="28"/>
      <c r="I25" s="27" t="s">
        <v>630</v>
      </c>
      <c r="J25" s="27" t="s">
        <v>714</v>
      </c>
      <c r="K25" s="27" t="s">
        <v>705</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707</v>
      </c>
      <c r="E28" s="29" t="s">
        <v>838</v>
      </c>
      <c r="F28" s="27" t="s">
        <v>704</v>
      </c>
      <c r="G28" s="27">
        <v>5</v>
      </c>
      <c r="H28" s="28"/>
      <c r="I28" s="27" t="s">
        <v>630</v>
      </c>
      <c r="J28" s="27" t="s">
        <v>714</v>
      </c>
      <c r="K28" s="27" t="s">
        <v>705</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688</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979</v>
      </c>
      <c r="F34" s="27" t="s">
        <v>704</v>
      </c>
      <c r="G34" s="27">
        <v>5</v>
      </c>
      <c r="H34" s="28"/>
      <c r="I34" s="27" t="s">
        <v>630</v>
      </c>
      <c r="J34" s="27" t="s">
        <v>847</v>
      </c>
      <c r="K34" s="27" t="s">
        <v>770</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711</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716</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717</v>
      </c>
      <c r="D43" s="41" t="s">
        <v>718</v>
      </c>
      <c r="E43" s="43" t="s">
        <v>769</v>
      </c>
      <c r="F43" s="27" t="s">
        <v>704</v>
      </c>
      <c r="G43" s="27">
        <v>10</v>
      </c>
      <c r="H43" s="28"/>
      <c r="I43" s="27" t="s">
        <v>630</v>
      </c>
      <c r="J43" s="27" t="s">
        <v>847</v>
      </c>
      <c r="K43" s="27" t="s">
        <v>770</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724</v>
      </c>
      <c r="D46" s="41" t="s">
        <v>725</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726</v>
      </c>
      <c r="E49" s="43" t="s">
        <v>797</v>
      </c>
      <c r="F49" s="27" t="s">
        <v>704</v>
      </c>
      <c r="G49" s="27">
        <v>10</v>
      </c>
      <c r="H49" s="28"/>
      <c r="I49" s="27" t="s">
        <v>630</v>
      </c>
      <c r="J49" s="27" t="s">
        <v>714</v>
      </c>
      <c r="K49" s="27" t="s">
        <v>705</v>
      </c>
      <c r="L49" s="28"/>
      <c r="M49" s="27"/>
      <c r="N49" s="68"/>
      <c r="P49" s="3"/>
    </row>
    <row r="50" s="2" customFormat="1" ht="20.1" customHeight="1" spans="2:16">
      <c r="B50" s="40"/>
      <c r="C50" s="41"/>
      <c r="D50" s="41"/>
      <c r="E50" s="43" t="s">
        <v>840</v>
      </c>
      <c r="F50" s="27" t="s">
        <v>704</v>
      </c>
      <c r="G50" s="27">
        <v>10</v>
      </c>
      <c r="H50" s="28"/>
      <c r="I50" s="27" t="s">
        <v>630</v>
      </c>
      <c r="J50" s="27" t="s">
        <v>714</v>
      </c>
      <c r="K50" s="27" t="s">
        <v>705</v>
      </c>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4">
      <c r="B52" s="40"/>
      <c r="C52" s="41"/>
      <c r="D52" s="41" t="s">
        <v>727</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728</v>
      </c>
      <c r="C55" s="8"/>
      <c r="D55" s="47" t="s">
        <v>980</v>
      </c>
      <c r="E55" s="47"/>
      <c r="F55" s="47"/>
      <c r="G55" s="47"/>
      <c r="H55" s="47"/>
      <c r="I55" s="47"/>
      <c r="J55" s="47"/>
      <c r="K55" s="47"/>
      <c r="L55" s="47"/>
      <c r="M55" s="47"/>
      <c r="N55" s="71"/>
    </row>
    <row r="56" s="2" customFormat="1" ht="39" customHeight="1" spans="2:14">
      <c r="B56" s="9" t="s">
        <v>730</v>
      </c>
      <c r="C56" s="10"/>
      <c r="D56" s="11"/>
      <c r="E56" s="11"/>
      <c r="F56" s="11"/>
      <c r="G56" s="11"/>
      <c r="H56" s="11"/>
      <c r="I56" s="11"/>
      <c r="J56" s="11"/>
      <c r="K56" s="11"/>
      <c r="L56" s="11"/>
      <c r="M56" s="11"/>
      <c r="N56" s="53"/>
    </row>
    <row r="57" s="2" customFormat="1" ht="39" customHeight="1" spans="2:14">
      <c r="B57" s="9" t="s">
        <v>731</v>
      </c>
      <c r="C57" s="10"/>
      <c r="D57" s="11"/>
      <c r="E57" s="11"/>
      <c r="F57" s="11"/>
      <c r="G57" s="11"/>
      <c r="H57" s="11"/>
      <c r="I57" s="11"/>
      <c r="J57" s="11"/>
      <c r="K57" s="11"/>
      <c r="L57" s="11"/>
      <c r="M57" s="11"/>
      <c r="N57" s="53"/>
    </row>
    <row r="58" s="2" customFormat="1" ht="39" customHeight="1" spans="2:14">
      <c r="B58" s="9" t="s">
        <v>732</v>
      </c>
      <c r="C58" s="10"/>
      <c r="D58" s="11"/>
      <c r="E58" s="11"/>
      <c r="F58" s="11"/>
      <c r="G58" s="11"/>
      <c r="H58" s="11"/>
      <c r="I58" s="11"/>
      <c r="J58" s="11"/>
      <c r="K58" s="11"/>
      <c r="L58" s="11"/>
      <c r="M58" s="11"/>
      <c r="N58" s="53"/>
    </row>
    <row r="59" s="2" customFormat="1" ht="39" customHeight="1" spans="2:14">
      <c r="B59" s="48" t="s">
        <v>733</v>
      </c>
      <c r="C59" s="49"/>
      <c r="D59" s="20"/>
      <c r="E59" s="20"/>
      <c r="F59" s="20"/>
      <c r="G59" s="20"/>
      <c r="H59" s="20"/>
      <c r="I59" s="20"/>
      <c r="J59" s="20"/>
      <c r="K59" s="20"/>
      <c r="L59" s="20"/>
      <c r="M59" s="20"/>
      <c r="N59" s="63"/>
    </row>
    <row r="60" s="2" customFormat="1" ht="19.5" customHeight="1" spans="2:14">
      <c r="B60" s="7" t="s">
        <v>734</v>
      </c>
      <c r="C60" s="8"/>
      <c r="D60" s="8"/>
      <c r="E60" s="8"/>
      <c r="F60" s="8"/>
      <c r="G60" s="8"/>
      <c r="H60" s="8"/>
      <c r="I60" s="8"/>
      <c r="J60" s="8"/>
      <c r="K60" s="8"/>
      <c r="L60" s="8"/>
      <c r="M60" s="8"/>
      <c r="N60" s="52"/>
    </row>
    <row r="61" s="2" customFormat="1" ht="39" customHeight="1" spans="2:14">
      <c r="B61" s="9" t="s">
        <v>735</v>
      </c>
      <c r="C61" s="10"/>
      <c r="D61" s="11"/>
      <c r="E61" s="11"/>
      <c r="F61" s="11"/>
      <c r="G61" s="11"/>
      <c r="H61" s="11"/>
      <c r="I61" s="11"/>
      <c r="J61" s="11"/>
      <c r="K61" s="11"/>
      <c r="L61" s="11"/>
      <c r="M61" s="11"/>
      <c r="N61" s="53"/>
    </row>
    <row r="62" s="2" customFormat="1" ht="39" customHeight="1" spans="2:14">
      <c r="B62" s="9" t="s">
        <v>736</v>
      </c>
      <c r="C62" s="10"/>
      <c r="D62" s="11"/>
      <c r="E62" s="11"/>
      <c r="F62" s="11"/>
      <c r="G62" s="11"/>
      <c r="H62" s="11"/>
      <c r="I62" s="11"/>
      <c r="J62" s="11"/>
      <c r="K62" s="11"/>
      <c r="L62" s="11"/>
      <c r="M62" s="11"/>
      <c r="N62" s="53"/>
    </row>
    <row r="63" s="2" customFormat="1" ht="39" customHeight="1" spans="2:14">
      <c r="B63" s="48" t="s">
        <v>737</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59"/>
  <sheetViews>
    <sheetView showGridLines="0" showZeros="0" zoomScaleSheetLayoutView="60" topLeftCell="A34" workbookViewId="0">
      <selection activeCell="G8" sqref="G$1:K$1048576"/>
    </sheetView>
  </sheetViews>
  <sheetFormatPr defaultColWidth="6.875" defaultRowHeight="20.1" customHeight="1" outlineLevelCol="7"/>
  <cols>
    <col min="1" max="1" width="14.5" style="104" customWidth="1"/>
    <col min="2" max="2" width="33.375" style="104" customWidth="1"/>
    <col min="3" max="5" width="20.625" style="104" customWidth="1"/>
    <col min="6" max="16384" width="6.875" style="104"/>
  </cols>
  <sheetData>
    <row r="1" customHeight="1" spans="1:5">
      <c r="A1" s="105" t="s">
        <v>387</v>
      </c>
      <c r="E1" s="187"/>
    </row>
    <row r="2" ht="44.25" customHeight="1" spans="1:5">
      <c r="A2" s="188" t="s">
        <v>388</v>
      </c>
      <c r="B2" s="189"/>
      <c r="C2" s="189"/>
      <c r="D2" s="189"/>
      <c r="E2" s="189"/>
    </row>
    <row r="3" customHeight="1" spans="1:5">
      <c r="A3" s="189"/>
      <c r="B3" s="189"/>
      <c r="C3" s="189"/>
      <c r="D3" s="189"/>
      <c r="E3" s="189"/>
    </row>
    <row r="4" s="180" customFormat="1" customHeight="1" spans="1:5">
      <c r="A4" s="113"/>
      <c r="B4" s="112"/>
      <c r="C4" s="112"/>
      <c r="D4" s="112"/>
      <c r="E4" s="190" t="s">
        <v>313</v>
      </c>
    </row>
    <row r="5" s="180" customFormat="1" customHeight="1" spans="1:5">
      <c r="A5" s="127" t="s">
        <v>389</v>
      </c>
      <c r="B5" s="127"/>
      <c r="C5" s="127" t="s">
        <v>390</v>
      </c>
      <c r="D5" s="127"/>
      <c r="E5" s="127"/>
    </row>
    <row r="6" s="180" customFormat="1" customHeight="1" spans="1:5">
      <c r="A6" s="127" t="s">
        <v>341</v>
      </c>
      <c r="B6" s="127" t="s">
        <v>342</v>
      </c>
      <c r="C6" s="127" t="s">
        <v>318</v>
      </c>
      <c r="D6" s="127" t="s">
        <v>391</v>
      </c>
      <c r="E6" s="127" t="s">
        <v>392</v>
      </c>
    </row>
    <row r="7" s="180" customFormat="1" customHeight="1" spans="1:5">
      <c r="A7" s="191" t="s">
        <v>393</v>
      </c>
      <c r="B7" s="192" t="s">
        <v>394</v>
      </c>
      <c r="C7" s="119">
        <f t="shared" ref="C7:C59" si="0">D7+E7</f>
        <v>437.03</v>
      </c>
      <c r="D7" s="119">
        <f>SUM(D8,D21,D50,D58)</f>
        <v>355.2</v>
      </c>
      <c r="E7" s="119">
        <f>SUM(E8,E21,E50,E58)</f>
        <v>81.83</v>
      </c>
    </row>
    <row r="8" s="180" customFormat="1" customHeight="1" spans="1:5">
      <c r="A8" s="193" t="s">
        <v>395</v>
      </c>
      <c r="B8" s="194" t="s">
        <v>396</v>
      </c>
      <c r="C8" s="119">
        <f t="shared" si="0"/>
        <v>291.36</v>
      </c>
      <c r="D8" s="195">
        <v>291.36</v>
      </c>
      <c r="E8" s="195">
        <v>0</v>
      </c>
    </row>
    <row r="9" s="180" customFormat="1" customHeight="1" spans="1:5">
      <c r="A9" s="193" t="s">
        <v>397</v>
      </c>
      <c r="B9" s="194" t="s">
        <v>398</v>
      </c>
      <c r="C9" s="119">
        <f t="shared" si="0"/>
        <v>74.56</v>
      </c>
      <c r="D9" s="119">
        <v>74.56</v>
      </c>
      <c r="E9" s="119">
        <v>0</v>
      </c>
    </row>
    <row r="10" s="180" customFormat="1" customHeight="1" spans="1:5">
      <c r="A10" s="193" t="s">
        <v>399</v>
      </c>
      <c r="B10" s="194" t="s">
        <v>400</v>
      </c>
      <c r="C10" s="119">
        <f t="shared" si="0"/>
        <v>54.4</v>
      </c>
      <c r="D10" s="119">
        <v>54.4</v>
      </c>
      <c r="E10" s="119">
        <v>0</v>
      </c>
    </row>
    <row r="11" s="180" customFormat="1" customHeight="1" spans="1:5">
      <c r="A11" s="193" t="s">
        <v>401</v>
      </c>
      <c r="B11" s="194" t="s">
        <v>402</v>
      </c>
      <c r="C11" s="119">
        <f t="shared" si="0"/>
        <v>54.39</v>
      </c>
      <c r="D11" s="119">
        <v>54.39</v>
      </c>
      <c r="E11" s="119">
        <v>0</v>
      </c>
    </row>
    <row r="12" s="180" customFormat="1" customHeight="1" spans="1:5">
      <c r="A12" s="193" t="s">
        <v>403</v>
      </c>
      <c r="B12" s="194" t="s">
        <v>404</v>
      </c>
      <c r="C12" s="119">
        <f t="shared" si="0"/>
        <v>0.01</v>
      </c>
      <c r="D12" s="119">
        <v>0.01</v>
      </c>
      <c r="E12" s="119">
        <v>0</v>
      </c>
    </row>
    <row r="13" s="180" customFormat="1" customHeight="1" spans="1:5">
      <c r="A13" s="193" t="s">
        <v>405</v>
      </c>
      <c r="B13" s="194" t="s">
        <v>406</v>
      </c>
      <c r="C13" s="119">
        <f t="shared" si="0"/>
        <v>22.32</v>
      </c>
      <c r="D13" s="119">
        <v>22.32</v>
      </c>
      <c r="E13" s="119">
        <v>0</v>
      </c>
    </row>
    <row r="14" s="180" customFormat="1" customHeight="1" spans="1:5">
      <c r="A14" s="193" t="s">
        <v>407</v>
      </c>
      <c r="B14" s="194" t="s">
        <v>408</v>
      </c>
      <c r="C14" s="119">
        <f t="shared" si="0"/>
        <v>11.16</v>
      </c>
      <c r="D14" s="119">
        <v>11.16</v>
      </c>
      <c r="E14" s="119">
        <v>0</v>
      </c>
    </row>
    <row r="15" s="180" customFormat="1" customHeight="1" spans="1:5">
      <c r="A15" s="193" t="s">
        <v>409</v>
      </c>
      <c r="B15" s="194" t="s">
        <v>410</v>
      </c>
      <c r="C15" s="119">
        <f t="shared" si="0"/>
        <v>15.77</v>
      </c>
      <c r="D15" s="119">
        <v>15.77</v>
      </c>
      <c r="E15" s="119">
        <v>0</v>
      </c>
    </row>
    <row r="16" s="180" customFormat="1" customHeight="1" spans="1:5">
      <c r="A16" s="193" t="s">
        <v>411</v>
      </c>
      <c r="B16" s="194" t="s">
        <v>412</v>
      </c>
      <c r="C16" s="119">
        <f t="shared" si="0"/>
        <v>0</v>
      </c>
      <c r="D16" s="119">
        <v>0</v>
      </c>
      <c r="E16" s="119">
        <v>0</v>
      </c>
    </row>
    <row r="17" s="180" customFormat="1" customHeight="1" spans="1:5">
      <c r="A17" s="193" t="s">
        <v>413</v>
      </c>
      <c r="B17" s="194" t="s">
        <v>414</v>
      </c>
      <c r="C17" s="119">
        <f t="shared" si="0"/>
        <v>1.12</v>
      </c>
      <c r="D17" s="119">
        <v>1.12</v>
      </c>
      <c r="E17" s="119">
        <v>0</v>
      </c>
    </row>
    <row r="18" s="180" customFormat="1" customHeight="1" spans="1:5">
      <c r="A18" s="193" t="s">
        <v>415</v>
      </c>
      <c r="B18" s="194" t="s">
        <v>385</v>
      </c>
      <c r="C18" s="119">
        <f t="shared" si="0"/>
        <v>16.74</v>
      </c>
      <c r="D18" s="119">
        <v>16.74</v>
      </c>
      <c r="E18" s="119">
        <v>0</v>
      </c>
    </row>
    <row r="19" s="180" customFormat="1" customHeight="1" spans="1:5">
      <c r="A19" s="193" t="s">
        <v>416</v>
      </c>
      <c r="B19" s="194" t="s">
        <v>417</v>
      </c>
      <c r="C19" s="119">
        <f t="shared" si="0"/>
        <v>2.4</v>
      </c>
      <c r="D19" s="119">
        <v>2.4</v>
      </c>
      <c r="E19" s="119">
        <v>0</v>
      </c>
    </row>
    <row r="20" s="180" customFormat="1" customHeight="1" spans="1:5">
      <c r="A20" s="193" t="s">
        <v>418</v>
      </c>
      <c r="B20" s="194" t="s">
        <v>419</v>
      </c>
      <c r="C20" s="119">
        <f t="shared" si="0"/>
        <v>38.49</v>
      </c>
      <c r="D20" s="119">
        <v>38.49</v>
      </c>
      <c r="E20" s="119">
        <v>0</v>
      </c>
    </row>
    <row r="21" s="180" customFormat="1" customHeight="1" spans="1:5">
      <c r="A21" s="193" t="s">
        <v>420</v>
      </c>
      <c r="B21" s="194" t="s">
        <v>421</v>
      </c>
      <c r="C21" s="119">
        <f t="shared" si="0"/>
        <v>78.83</v>
      </c>
      <c r="D21" s="119">
        <v>0</v>
      </c>
      <c r="E21" s="119">
        <v>78.83</v>
      </c>
    </row>
    <row r="22" s="180" customFormat="1" customHeight="1" spans="1:5">
      <c r="A22" s="193" t="s">
        <v>422</v>
      </c>
      <c r="B22" s="196" t="s">
        <v>423</v>
      </c>
      <c r="C22" s="119">
        <f t="shared" si="0"/>
        <v>15</v>
      </c>
      <c r="D22" s="119">
        <v>0</v>
      </c>
      <c r="E22" s="119">
        <v>15</v>
      </c>
    </row>
    <row r="23" s="180" customFormat="1" customHeight="1" spans="1:5">
      <c r="A23" s="193" t="s">
        <v>424</v>
      </c>
      <c r="B23" s="197" t="s">
        <v>425</v>
      </c>
      <c r="C23" s="119">
        <f t="shared" si="0"/>
        <v>0.5</v>
      </c>
      <c r="D23" s="119">
        <v>0</v>
      </c>
      <c r="E23" s="119">
        <v>0.5</v>
      </c>
    </row>
    <row r="24" s="180" customFormat="1" customHeight="1" spans="1:5">
      <c r="A24" s="193" t="s">
        <v>426</v>
      </c>
      <c r="B24" s="197" t="s">
        <v>427</v>
      </c>
      <c r="C24" s="119">
        <f t="shared" si="0"/>
        <v>0</v>
      </c>
      <c r="D24" s="119">
        <v>0</v>
      </c>
      <c r="E24" s="119">
        <v>0</v>
      </c>
    </row>
    <row r="25" s="180" customFormat="1" customHeight="1" spans="1:5">
      <c r="A25" s="193" t="s">
        <v>428</v>
      </c>
      <c r="B25" s="197" t="s">
        <v>429</v>
      </c>
      <c r="C25" s="119">
        <f t="shared" si="0"/>
        <v>0</v>
      </c>
      <c r="D25" s="119">
        <v>0</v>
      </c>
      <c r="E25" s="119">
        <v>0</v>
      </c>
    </row>
    <row r="26" s="180" customFormat="1" customHeight="1" spans="1:5">
      <c r="A26" s="193" t="s">
        <v>430</v>
      </c>
      <c r="B26" s="197" t="s">
        <v>431</v>
      </c>
      <c r="C26" s="119">
        <f t="shared" si="0"/>
        <v>0.09</v>
      </c>
      <c r="D26" s="119">
        <v>0</v>
      </c>
      <c r="E26" s="119">
        <v>0.09</v>
      </c>
    </row>
    <row r="27" s="180" customFormat="1" customHeight="1" spans="1:5">
      <c r="A27" s="193" t="s">
        <v>432</v>
      </c>
      <c r="B27" s="197" t="s">
        <v>433</v>
      </c>
      <c r="C27" s="119">
        <f t="shared" si="0"/>
        <v>0.2</v>
      </c>
      <c r="D27" s="119">
        <v>0</v>
      </c>
      <c r="E27" s="119">
        <v>0.2</v>
      </c>
    </row>
    <row r="28" s="180" customFormat="1" customHeight="1" spans="1:5">
      <c r="A28" s="193" t="s">
        <v>434</v>
      </c>
      <c r="B28" s="197" t="s">
        <v>435</v>
      </c>
      <c r="C28" s="119">
        <f t="shared" si="0"/>
        <v>4.68</v>
      </c>
      <c r="D28" s="119">
        <v>0</v>
      </c>
      <c r="E28" s="119">
        <v>4.68</v>
      </c>
    </row>
    <row r="29" s="180" customFormat="1" customHeight="1" spans="1:5">
      <c r="A29" s="193" t="s">
        <v>436</v>
      </c>
      <c r="B29" s="197" t="s">
        <v>437</v>
      </c>
      <c r="C29" s="119">
        <f t="shared" si="0"/>
        <v>0</v>
      </c>
      <c r="D29" s="119">
        <v>0</v>
      </c>
      <c r="E29" s="119">
        <v>0</v>
      </c>
    </row>
    <row r="30" s="180" customFormat="1" customHeight="1" spans="1:5">
      <c r="A30" s="193" t="s">
        <v>438</v>
      </c>
      <c r="B30" s="197" t="s">
        <v>439</v>
      </c>
      <c r="C30" s="119">
        <f t="shared" si="0"/>
        <v>0</v>
      </c>
      <c r="D30" s="119">
        <v>0</v>
      </c>
      <c r="E30" s="119">
        <v>0</v>
      </c>
    </row>
    <row r="31" s="180" customFormat="1" customHeight="1" spans="1:5">
      <c r="A31" s="193" t="s">
        <v>440</v>
      </c>
      <c r="B31" s="196" t="s">
        <v>441</v>
      </c>
      <c r="C31" s="119">
        <f t="shared" si="0"/>
        <v>27</v>
      </c>
      <c r="D31" s="119">
        <v>0</v>
      </c>
      <c r="E31" s="119">
        <v>27</v>
      </c>
    </row>
    <row r="32" s="180" customFormat="1" customHeight="1" spans="1:5">
      <c r="A32" s="193" t="s">
        <v>442</v>
      </c>
      <c r="B32" s="196" t="s">
        <v>443</v>
      </c>
      <c r="C32" s="119">
        <f t="shared" si="0"/>
        <v>0</v>
      </c>
      <c r="D32" s="119">
        <v>0</v>
      </c>
      <c r="E32" s="119">
        <v>0</v>
      </c>
    </row>
    <row r="33" s="180" customFormat="1" customHeight="1" spans="1:5">
      <c r="A33" s="193" t="s">
        <v>444</v>
      </c>
      <c r="B33" s="197" t="s">
        <v>445</v>
      </c>
      <c r="C33" s="119">
        <f t="shared" si="0"/>
        <v>1.5</v>
      </c>
      <c r="D33" s="119">
        <v>0</v>
      </c>
      <c r="E33" s="119">
        <v>1.5</v>
      </c>
    </row>
    <row r="34" s="180" customFormat="1" customHeight="1" spans="1:5">
      <c r="A34" s="193" t="s">
        <v>446</v>
      </c>
      <c r="B34" s="197" t="s">
        <v>447</v>
      </c>
      <c r="C34" s="119">
        <f t="shared" si="0"/>
        <v>0</v>
      </c>
      <c r="D34" s="119">
        <v>0</v>
      </c>
      <c r="E34" s="119">
        <v>0</v>
      </c>
    </row>
    <row r="35" s="180" customFormat="1" customHeight="1" spans="1:5">
      <c r="A35" s="193" t="s">
        <v>448</v>
      </c>
      <c r="B35" s="197" t="s">
        <v>449</v>
      </c>
      <c r="C35" s="119">
        <f t="shared" si="0"/>
        <v>1</v>
      </c>
      <c r="D35" s="119">
        <v>0</v>
      </c>
      <c r="E35" s="119">
        <v>1</v>
      </c>
    </row>
    <row r="36" s="180" customFormat="1" customHeight="1" spans="1:5">
      <c r="A36" s="193" t="s">
        <v>450</v>
      </c>
      <c r="B36" s="197" t="s">
        <v>451</v>
      </c>
      <c r="C36" s="119">
        <f t="shared" si="0"/>
        <v>1.93</v>
      </c>
      <c r="D36" s="119">
        <v>0</v>
      </c>
      <c r="E36" s="119">
        <v>1.93</v>
      </c>
    </row>
    <row r="37" s="180" customFormat="1" customHeight="1" spans="1:5">
      <c r="A37" s="193" t="s">
        <v>452</v>
      </c>
      <c r="B37" s="197" t="s">
        <v>453</v>
      </c>
      <c r="C37" s="119">
        <f t="shared" si="0"/>
        <v>2</v>
      </c>
      <c r="D37" s="119">
        <v>0</v>
      </c>
      <c r="E37" s="119">
        <v>2</v>
      </c>
    </row>
    <row r="38" s="180" customFormat="1" customHeight="1" spans="1:5">
      <c r="A38" s="193" t="s">
        <v>454</v>
      </c>
      <c r="B38" s="197" t="s">
        <v>455</v>
      </c>
      <c r="C38" s="119">
        <f t="shared" si="0"/>
        <v>0</v>
      </c>
      <c r="D38" s="119">
        <v>0</v>
      </c>
      <c r="E38" s="119">
        <v>0</v>
      </c>
    </row>
    <row r="39" s="180" customFormat="1" customHeight="1" spans="1:5">
      <c r="A39" s="193" t="s">
        <v>456</v>
      </c>
      <c r="B39" s="197" t="s">
        <v>457</v>
      </c>
      <c r="C39" s="119">
        <f t="shared" si="0"/>
        <v>0</v>
      </c>
      <c r="D39" s="119">
        <v>0</v>
      </c>
      <c r="E39" s="119">
        <v>0</v>
      </c>
    </row>
    <row r="40" s="180" customFormat="1" customHeight="1" spans="1:5">
      <c r="A40" s="193" t="s">
        <v>458</v>
      </c>
      <c r="B40" s="197" t="s">
        <v>459</v>
      </c>
      <c r="C40" s="119">
        <f t="shared" si="0"/>
        <v>0</v>
      </c>
      <c r="D40" s="119">
        <v>0</v>
      </c>
      <c r="E40" s="119">
        <v>0</v>
      </c>
    </row>
    <row r="41" s="180" customFormat="1" customHeight="1" spans="1:5">
      <c r="A41" s="193" t="s">
        <v>460</v>
      </c>
      <c r="B41" s="197" t="s">
        <v>461</v>
      </c>
      <c r="C41" s="119">
        <f t="shared" si="0"/>
        <v>0</v>
      </c>
      <c r="D41" s="119">
        <v>0</v>
      </c>
      <c r="E41" s="119">
        <v>0</v>
      </c>
    </row>
    <row r="42" s="180" customFormat="1" customHeight="1" spans="1:5">
      <c r="A42" s="193" t="s">
        <v>462</v>
      </c>
      <c r="B42" s="197" t="s">
        <v>463</v>
      </c>
      <c r="C42" s="119">
        <f t="shared" si="0"/>
        <v>0</v>
      </c>
      <c r="D42" s="119">
        <v>0</v>
      </c>
      <c r="E42" s="119">
        <v>0</v>
      </c>
    </row>
    <row r="43" s="180" customFormat="1" customHeight="1" spans="1:5">
      <c r="A43" s="193" t="s">
        <v>464</v>
      </c>
      <c r="B43" s="197" t="s">
        <v>465</v>
      </c>
      <c r="C43" s="119">
        <f t="shared" si="0"/>
        <v>0</v>
      </c>
      <c r="D43" s="119">
        <v>0</v>
      </c>
      <c r="E43" s="119">
        <v>0</v>
      </c>
    </row>
    <row r="44" s="180" customFormat="1" customHeight="1" spans="1:5">
      <c r="A44" s="193" t="s">
        <v>466</v>
      </c>
      <c r="B44" s="196" t="s">
        <v>467</v>
      </c>
      <c r="C44" s="119">
        <f t="shared" si="0"/>
        <v>2.58</v>
      </c>
      <c r="D44" s="119">
        <v>0</v>
      </c>
      <c r="E44" s="119">
        <v>2.58</v>
      </c>
    </row>
    <row r="45" s="180" customFormat="1" customHeight="1" spans="1:5">
      <c r="A45" s="193" t="s">
        <v>468</v>
      </c>
      <c r="B45" s="197" t="s">
        <v>469</v>
      </c>
      <c r="C45" s="119">
        <f t="shared" si="0"/>
        <v>2.24</v>
      </c>
      <c r="D45" s="119">
        <v>0</v>
      </c>
      <c r="E45" s="119">
        <v>2.24</v>
      </c>
    </row>
    <row r="46" s="180" customFormat="1" customHeight="1" spans="1:5">
      <c r="A46" s="193" t="s">
        <v>470</v>
      </c>
      <c r="B46" s="197" t="s">
        <v>471</v>
      </c>
      <c r="C46" s="119">
        <f t="shared" si="0"/>
        <v>3.5</v>
      </c>
      <c r="D46" s="119">
        <v>0</v>
      </c>
      <c r="E46" s="119">
        <v>3.5</v>
      </c>
    </row>
    <row r="47" s="180" customFormat="1" customHeight="1" spans="1:5">
      <c r="A47" s="193" t="s">
        <v>472</v>
      </c>
      <c r="B47" s="197" t="s">
        <v>473</v>
      </c>
      <c r="C47" s="119">
        <f t="shared" si="0"/>
        <v>13.88</v>
      </c>
      <c r="D47" s="119">
        <v>0</v>
      </c>
      <c r="E47" s="119">
        <v>13.88</v>
      </c>
    </row>
    <row r="48" s="180" customFormat="1" customHeight="1" spans="1:5">
      <c r="A48" s="193" t="s">
        <v>474</v>
      </c>
      <c r="B48" s="197" t="s">
        <v>475</v>
      </c>
      <c r="C48" s="119">
        <f t="shared" si="0"/>
        <v>0</v>
      </c>
      <c r="D48" s="119">
        <v>0</v>
      </c>
      <c r="E48" s="119">
        <v>0</v>
      </c>
    </row>
    <row r="49" s="180" customFormat="1" customHeight="1" spans="1:5">
      <c r="A49" s="193" t="s">
        <v>476</v>
      </c>
      <c r="B49" s="197" t="s">
        <v>477</v>
      </c>
      <c r="C49" s="119">
        <f t="shared" si="0"/>
        <v>2.73</v>
      </c>
      <c r="D49" s="119">
        <v>0</v>
      </c>
      <c r="E49" s="119">
        <v>2.73</v>
      </c>
    </row>
    <row r="50" s="180" customFormat="1" customHeight="1" spans="1:5">
      <c r="A50" s="193" t="s">
        <v>478</v>
      </c>
      <c r="B50" s="194" t="s">
        <v>479</v>
      </c>
      <c r="C50" s="119">
        <f t="shared" si="0"/>
        <v>63.84</v>
      </c>
      <c r="D50" s="119">
        <v>63.84</v>
      </c>
      <c r="E50" s="119">
        <v>0</v>
      </c>
    </row>
    <row r="51" s="180" customFormat="1" customHeight="1" spans="1:5">
      <c r="A51" s="193" t="s">
        <v>480</v>
      </c>
      <c r="B51" s="197" t="s">
        <v>481</v>
      </c>
      <c r="C51" s="119">
        <f t="shared" si="0"/>
        <v>4.44</v>
      </c>
      <c r="D51" s="119">
        <v>4.44</v>
      </c>
      <c r="E51" s="119">
        <v>0</v>
      </c>
    </row>
    <row r="52" s="180" customFormat="1" customHeight="1" spans="1:5">
      <c r="A52" s="193" t="s">
        <v>482</v>
      </c>
      <c r="B52" s="197" t="s">
        <v>483</v>
      </c>
      <c r="C52" s="119">
        <f t="shared" si="0"/>
        <v>0</v>
      </c>
      <c r="D52" s="119">
        <v>0</v>
      </c>
      <c r="E52" s="119">
        <v>0</v>
      </c>
    </row>
    <row r="53" s="180" customFormat="1" customHeight="1" spans="1:5">
      <c r="A53" s="193" t="s">
        <v>484</v>
      </c>
      <c r="B53" s="197" t="s">
        <v>417</v>
      </c>
      <c r="C53" s="119">
        <f t="shared" si="0"/>
        <v>5.4</v>
      </c>
      <c r="D53" s="119">
        <v>5.4</v>
      </c>
      <c r="E53" s="119">
        <v>0</v>
      </c>
    </row>
    <row r="54" s="180" customFormat="1" customHeight="1" spans="1:5">
      <c r="A54" s="193" t="s">
        <v>485</v>
      </c>
      <c r="B54" s="197" t="s">
        <v>486</v>
      </c>
      <c r="C54" s="119">
        <f t="shared" si="0"/>
        <v>0</v>
      </c>
      <c r="D54" s="119">
        <v>0</v>
      </c>
      <c r="E54" s="119">
        <v>0</v>
      </c>
    </row>
    <row r="55" s="180" customFormat="1" customHeight="1" spans="1:5">
      <c r="A55" s="193" t="s">
        <v>487</v>
      </c>
      <c r="B55" s="197" t="s">
        <v>488</v>
      </c>
      <c r="C55" s="119">
        <f t="shared" si="0"/>
        <v>0</v>
      </c>
      <c r="D55" s="119">
        <v>0</v>
      </c>
      <c r="E55" s="119">
        <v>0</v>
      </c>
    </row>
    <row r="56" s="180" customFormat="1" customHeight="1" spans="1:5">
      <c r="A56" s="193" t="s">
        <v>489</v>
      </c>
      <c r="B56" s="197" t="s">
        <v>490</v>
      </c>
      <c r="C56" s="119">
        <f t="shared" si="0"/>
        <v>0</v>
      </c>
      <c r="D56" s="119">
        <v>0</v>
      </c>
      <c r="E56" s="119">
        <v>0</v>
      </c>
    </row>
    <row r="57" s="180" customFormat="1" customHeight="1" spans="1:5">
      <c r="A57" s="193" t="s">
        <v>491</v>
      </c>
      <c r="B57" s="197" t="s">
        <v>492</v>
      </c>
      <c r="C57" s="119">
        <f t="shared" si="0"/>
        <v>54</v>
      </c>
      <c r="D57" s="119">
        <v>54</v>
      </c>
      <c r="E57" s="119">
        <v>0</v>
      </c>
    </row>
    <row r="58" customHeight="1" spans="1:8">
      <c r="A58" s="193">
        <v>310</v>
      </c>
      <c r="B58" s="194" t="s">
        <v>493</v>
      </c>
      <c r="C58" s="119">
        <f t="shared" si="0"/>
        <v>3</v>
      </c>
      <c r="D58" s="119">
        <v>0</v>
      </c>
      <c r="E58" s="119">
        <v>3</v>
      </c>
      <c r="G58" s="180"/>
      <c r="H58" s="180"/>
    </row>
    <row r="59" customHeight="1" spans="1:8">
      <c r="A59" s="193" t="s">
        <v>494</v>
      </c>
      <c r="B59" s="197" t="s">
        <v>495</v>
      </c>
      <c r="C59" s="119">
        <f t="shared" si="0"/>
        <v>3</v>
      </c>
      <c r="D59" s="119">
        <v>0</v>
      </c>
      <c r="E59" s="119">
        <v>3</v>
      </c>
      <c r="G59" s="180"/>
      <c r="H59" s="180"/>
    </row>
  </sheetData>
  <mergeCells count="2">
    <mergeCell ref="A5:B5"/>
    <mergeCell ref="C5:E5"/>
  </mergeCells>
  <printOptions horizontalCentered="1"/>
  <pageMargins left="0" right="0" top="0" bottom="0.786805555555556" header="0.5" footer="0.5"/>
  <pageSetup paperSize="9"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zoomScaleSheetLayoutView="60" topLeftCell="G1" workbookViewId="0">
      <selection activeCell="L9" sqref="L9"/>
    </sheetView>
  </sheetViews>
  <sheetFormatPr defaultColWidth="6.875" defaultRowHeight="12.75" customHeight="1"/>
  <cols>
    <col min="1" max="6" width="11.625" style="104" hidden="1" customWidth="1"/>
    <col min="7" max="12" width="19.625" style="104" customWidth="1"/>
    <col min="13" max="16384" width="6.875" style="104"/>
  </cols>
  <sheetData>
    <row r="1" ht="20.1" customHeight="1" spans="1:12">
      <c r="A1" s="105" t="s">
        <v>496</v>
      </c>
      <c r="G1" s="178" t="s">
        <v>496</v>
      </c>
      <c r="L1" s="186"/>
    </row>
    <row r="2" ht="42" customHeight="1" spans="1:12">
      <c r="A2" s="167" t="s">
        <v>497</v>
      </c>
      <c r="B2" s="168"/>
      <c r="C2" s="168"/>
      <c r="D2" s="168"/>
      <c r="E2" s="168"/>
      <c r="F2" s="168"/>
      <c r="G2" s="167" t="s">
        <v>498</v>
      </c>
      <c r="H2" s="168"/>
      <c r="I2" s="168"/>
      <c r="J2" s="168"/>
      <c r="K2" s="168"/>
      <c r="L2" s="168"/>
    </row>
    <row r="3" ht="20.1" customHeight="1" spans="1:12">
      <c r="A3" s="179"/>
      <c r="B3" s="168"/>
      <c r="C3" s="168"/>
      <c r="D3" s="168"/>
      <c r="E3" s="168"/>
      <c r="F3" s="168"/>
      <c r="G3" s="168"/>
      <c r="H3" s="168"/>
      <c r="I3" s="168"/>
      <c r="J3" s="168"/>
      <c r="K3" s="168"/>
      <c r="L3" s="168"/>
    </row>
    <row r="4" ht="20.1" customHeight="1" spans="1:12">
      <c r="A4" s="180"/>
      <c r="B4" s="180"/>
      <c r="C4" s="180"/>
      <c r="D4" s="180"/>
      <c r="E4" s="180"/>
      <c r="F4" s="180"/>
      <c r="G4" s="180"/>
      <c r="H4" s="180"/>
      <c r="I4" s="180"/>
      <c r="J4" s="180"/>
      <c r="K4" s="180"/>
      <c r="L4" s="114" t="s">
        <v>313</v>
      </c>
    </row>
    <row r="5" ht="28.5" customHeight="1" spans="1:12">
      <c r="A5" s="127" t="s">
        <v>499</v>
      </c>
      <c r="B5" s="127"/>
      <c r="C5" s="127"/>
      <c r="D5" s="127"/>
      <c r="E5" s="127"/>
      <c r="F5" s="172"/>
      <c r="G5" s="127" t="s">
        <v>340</v>
      </c>
      <c r="H5" s="127"/>
      <c r="I5" s="127"/>
      <c r="J5" s="127"/>
      <c r="K5" s="127"/>
      <c r="L5" s="127"/>
    </row>
    <row r="6" ht="28.5" customHeight="1" spans="1:12">
      <c r="A6" s="146" t="s">
        <v>318</v>
      </c>
      <c r="B6" s="181" t="s">
        <v>500</v>
      </c>
      <c r="C6" s="146" t="s">
        <v>501</v>
      </c>
      <c r="D6" s="146"/>
      <c r="E6" s="146"/>
      <c r="F6" s="182" t="s">
        <v>502</v>
      </c>
      <c r="G6" s="127" t="s">
        <v>318</v>
      </c>
      <c r="H6" s="99" t="s">
        <v>500</v>
      </c>
      <c r="I6" s="127" t="s">
        <v>501</v>
      </c>
      <c r="J6" s="127"/>
      <c r="K6" s="127"/>
      <c r="L6" s="127" t="s">
        <v>502</v>
      </c>
    </row>
    <row r="7" ht="28.5" customHeight="1" spans="1:12">
      <c r="A7" s="173"/>
      <c r="B7" s="115"/>
      <c r="C7" s="174" t="s">
        <v>343</v>
      </c>
      <c r="D7" s="183" t="s">
        <v>503</v>
      </c>
      <c r="E7" s="183" t="s">
        <v>504</v>
      </c>
      <c r="F7" s="173"/>
      <c r="G7" s="127"/>
      <c r="H7" s="99"/>
      <c r="I7" s="127" t="s">
        <v>343</v>
      </c>
      <c r="J7" s="99" t="s">
        <v>503</v>
      </c>
      <c r="K7" s="99" t="s">
        <v>504</v>
      </c>
      <c r="L7" s="127"/>
    </row>
    <row r="8" ht="28.5" customHeight="1" spans="1:12">
      <c r="A8" s="184"/>
      <c r="B8" s="184"/>
      <c r="C8" s="184"/>
      <c r="D8" s="184"/>
      <c r="E8" s="184"/>
      <c r="F8" s="185"/>
      <c r="G8" s="134">
        <f>H8+I8+L8</f>
        <v>5.5</v>
      </c>
      <c r="H8" s="119">
        <v>0</v>
      </c>
      <c r="I8" s="132">
        <f>J8+K8</f>
        <v>3.5</v>
      </c>
      <c r="J8" s="133">
        <v>0</v>
      </c>
      <c r="K8" s="134">
        <v>3.5</v>
      </c>
      <c r="L8" s="119">
        <v>2</v>
      </c>
    </row>
    <row r="9" ht="22.5" customHeight="1" spans="2:12">
      <c r="B9" s="106"/>
      <c r="G9" s="106"/>
      <c r="H9" s="106"/>
      <c r="I9" s="106"/>
      <c r="J9" s="106"/>
      <c r="K9" s="106"/>
      <c r="L9" s="106"/>
    </row>
    <row r="10" customHeight="1" spans="7:12">
      <c r="G10" s="106"/>
      <c r="H10" s="106"/>
      <c r="I10" s="106"/>
      <c r="J10" s="106"/>
      <c r="K10" s="106"/>
      <c r="L10" s="106"/>
    </row>
    <row r="11" customHeight="1" spans="7:12">
      <c r="G11" s="106"/>
      <c r="H11" s="106"/>
      <c r="I11" s="106"/>
      <c r="J11" s="106"/>
      <c r="K11" s="106"/>
      <c r="L11" s="106"/>
    </row>
    <row r="12" customHeight="1" spans="7:12">
      <c r="G12" s="106"/>
      <c r="H12" s="106"/>
      <c r="I12" s="106"/>
      <c r="L12" s="106"/>
    </row>
    <row r="13" customHeight="1" spans="6:11">
      <c r="F13" s="106"/>
      <c r="G13" s="106"/>
      <c r="H13" s="106"/>
      <c r="I13" s="106"/>
      <c r="J13" s="106"/>
      <c r="K13" s="106"/>
    </row>
    <row r="14" customHeight="1" spans="4:9">
      <c r="D14" s="106"/>
      <c r="G14" s="106"/>
      <c r="H14" s="106"/>
      <c r="I14" s="106"/>
    </row>
    <row r="15" customHeight="1" spans="10:10">
      <c r="J15" s="106"/>
    </row>
    <row r="16" customHeight="1" spans="11:12">
      <c r="K16" s="106"/>
      <c r="L16" s="106"/>
    </row>
    <row r="20" customHeight="1" spans="8:8">
      <c r="H20" s="10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zoomScaleSheetLayoutView="60" workbookViewId="0">
      <selection activeCell="D14" sqref="D14"/>
    </sheetView>
  </sheetViews>
  <sheetFormatPr defaultColWidth="6.875" defaultRowHeight="12.75" customHeight="1" outlineLevelCol="4"/>
  <cols>
    <col min="1" max="1" width="19.5" style="104" customWidth="1"/>
    <col min="2" max="2" width="52.5" style="104" customWidth="1"/>
    <col min="3" max="5" width="18.25" style="104" customWidth="1"/>
    <col min="6" max="16384" width="6.875" style="104"/>
  </cols>
  <sheetData>
    <row r="1" ht="20.1" customHeight="1" spans="1:5">
      <c r="A1" s="105" t="s">
        <v>505</v>
      </c>
      <c r="E1" s="140"/>
    </row>
    <row r="2" ht="42.75" customHeight="1" spans="1:5">
      <c r="A2" s="167" t="s">
        <v>506</v>
      </c>
      <c r="B2" s="168"/>
      <c r="C2" s="168"/>
      <c r="D2" s="168"/>
      <c r="E2" s="168"/>
    </row>
    <row r="3" ht="20.1" customHeight="1" spans="1:5">
      <c r="A3" s="168"/>
      <c r="B3" s="168"/>
      <c r="C3" s="168"/>
      <c r="D3" s="168"/>
      <c r="E3" s="168"/>
    </row>
    <row r="4" ht="20.1" customHeight="1" spans="1:5">
      <c r="A4" s="169"/>
      <c r="B4" s="170"/>
      <c r="C4" s="170"/>
      <c r="D4" s="170"/>
      <c r="E4" s="171" t="s">
        <v>313</v>
      </c>
    </row>
    <row r="5" ht="20.1" customHeight="1" spans="1:5">
      <c r="A5" s="127" t="s">
        <v>341</v>
      </c>
      <c r="B5" s="172" t="s">
        <v>342</v>
      </c>
      <c r="C5" s="127" t="s">
        <v>507</v>
      </c>
      <c r="D5" s="127"/>
      <c r="E5" s="127"/>
    </row>
    <row r="6" ht="20.1" customHeight="1" spans="1:5">
      <c r="A6" s="173"/>
      <c r="B6" s="173"/>
      <c r="C6" s="174" t="s">
        <v>318</v>
      </c>
      <c r="D6" s="174" t="s">
        <v>344</v>
      </c>
      <c r="E6" s="174" t="s">
        <v>345</v>
      </c>
    </row>
    <row r="7" ht="20.1" customHeight="1" spans="1:5">
      <c r="A7" s="175"/>
      <c r="B7" s="176"/>
      <c r="C7" s="133"/>
      <c r="D7" s="134"/>
      <c r="E7" s="119"/>
    </row>
    <row r="8" ht="20.25" customHeight="1" spans="1:5">
      <c r="A8" s="177" t="s">
        <v>508</v>
      </c>
      <c r="B8" s="106"/>
      <c r="C8" s="106"/>
      <c r="D8" s="106"/>
      <c r="E8" s="106"/>
    </row>
    <row r="9" ht="20.25" customHeight="1" spans="1:5">
      <c r="A9" s="106"/>
      <c r="B9" s="106"/>
      <c r="C9" s="106"/>
      <c r="D9" s="106"/>
      <c r="E9" s="106"/>
    </row>
    <row r="10" customHeight="1" spans="1:5">
      <c r="A10" s="106"/>
      <c r="B10" s="106"/>
      <c r="C10" s="106"/>
      <c r="E10" s="106"/>
    </row>
    <row r="11" customHeight="1" spans="1:5">
      <c r="A11" s="106"/>
      <c r="B11" s="106"/>
      <c r="C11" s="106"/>
      <c r="D11" s="106"/>
      <c r="E11" s="106"/>
    </row>
    <row r="12" customHeight="1" spans="1:5">
      <c r="A12" s="106"/>
      <c r="B12" s="106"/>
      <c r="C12" s="106"/>
      <c r="E12" s="106"/>
    </row>
    <row r="13" customHeight="1" spans="1:5">
      <c r="A13" s="106"/>
      <c r="B13" s="106"/>
      <c r="D13" s="106"/>
      <c r="E13" s="106"/>
    </row>
    <row r="14" customHeight="1" spans="1:5">
      <c r="A14" s="106"/>
      <c r="E14" s="106"/>
    </row>
    <row r="15" customHeight="1" spans="2:2">
      <c r="B15" s="106"/>
    </row>
    <row r="16" customHeight="1" spans="2:2">
      <c r="B16" s="106"/>
    </row>
    <row r="17" customHeight="1" spans="2:2">
      <c r="B17" s="106"/>
    </row>
    <row r="18" customHeight="1" spans="2:2">
      <c r="B18" s="106"/>
    </row>
    <row r="19" customHeight="1" spans="2:2">
      <c r="B19" s="106"/>
    </row>
    <row r="20" customHeight="1" spans="2:2">
      <c r="B20" s="106"/>
    </row>
    <row r="22" customHeight="1" spans="2:2">
      <c r="B22" s="106"/>
    </row>
    <row r="23" customHeight="1" spans="2:2">
      <c r="B23" s="106"/>
    </row>
    <row r="25" customHeight="1" spans="2:2">
      <c r="B25" s="106"/>
    </row>
    <row r="26" customHeight="1" spans="2:2">
      <c r="B26" s="106"/>
    </row>
    <row r="27" customHeight="1" spans="4:4">
      <c r="D27" s="10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23"/>
  <sheetViews>
    <sheetView showGridLines="0" showZeros="0" tabSelected="1" zoomScaleSheetLayoutView="60" workbookViewId="0">
      <selection activeCell="A7" sqref="A7"/>
    </sheetView>
  </sheetViews>
  <sheetFormatPr defaultColWidth="6.875" defaultRowHeight="20.1" customHeight="1"/>
  <cols>
    <col min="1" max="4" width="34.5" style="104" customWidth="1"/>
    <col min="5" max="159" width="6.75" style="104" customWidth="1"/>
    <col min="160" max="16384" width="6.875" style="104"/>
  </cols>
  <sheetData>
    <row r="1" customHeight="1" spans="1:251">
      <c r="A1" s="105" t="s">
        <v>509</v>
      </c>
      <c r="B1" s="138"/>
      <c r="C1" s="139"/>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ht="38.25" customHeight="1" spans="1:251">
      <c r="A2" s="141" t="s">
        <v>510</v>
      </c>
      <c r="B2" s="142"/>
      <c r="C2" s="143"/>
      <c r="D2" s="14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ht="12.75" customHeight="1" spans="1:251">
      <c r="A3" s="142"/>
      <c r="B3" s="142"/>
      <c r="C3" s="143"/>
      <c r="D3" s="142"/>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customHeight="1" spans="1:251">
      <c r="A4" s="113"/>
      <c r="B4" s="144"/>
      <c r="C4" s="145"/>
      <c r="D4" s="114" t="s">
        <v>313</v>
      </c>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ht="23.25" customHeight="1" spans="1:251">
      <c r="A5" s="127" t="s">
        <v>314</v>
      </c>
      <c r="B5" s="127"/>
      <c r="C5" s="127" t="s">
        <v>315</v>
      </c>
      <c r="D5" s="127"/>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ht="24" customHeight="1" spans="1:251">
      <c r="A6" s="146" t="s">
        <v>316</v>
      </c>
      <c r="B6" s="147" t="s">
        <v>317</v>
      </c>
      <c r="C6" s="146" t="s">
        <v>316</v>
      </c>
      <c r="D6" s="146" t="s">
        <v>317</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customHeight="1" spans="1:251">
      <c r="A7" s="148" t="s">
        <v>511</v>
      </c>
      <c r="B7" s="149">
        <v>2129.55</v>
      </c>
      <c r="C7" s="150" t="s">
        <v>325</v>
      </c>
      <c r="D7" s="151">
        <v>787.58</v>
      </c>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customHeight="1" spans="1:251">
      <c r="A8" s="152" t="s">
        <v>512</v>
      </c>
      <c r="B8" s="119">
        <v>0</v>
      </c>
      <c r="C8" s="153" t="s">
        <v>327</v>
      </c>
      <c r="D8" s="154">
        <v>23.57</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customHeight="1" spans="1:251">
      <c r="A9" s="155" t="s">
        <v>513</v>
      </c>
      <c r="B9" s="149">
        <v>0</v>
      </c>
      <c r="C9" s="153" t="s">
        <v>329</v>
      </c>
      <c r="D9" s="154">
        <v>1149.8</v>
      </c>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customHeight="1" spans="1:251">
      <c r="A10" s="156" t="s">
        <v>514</v>
      </c>
      <c r="B10" s="157">
        <v>0</v>
      </c>
      <c r="C10" s="153" t="s">
        <v>331</v>
      </c>
      <c r="D10" s="154">
        <v>113.31</v>
      </c>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customHeight="1" spans="1:251">
      <c r="A11" s="156" t="s">
        <v>515</v>
      </c>
      <c r="B11" s="157">
        <v>0</v>
      </c>
      <c r="C11" s="153" t="s">
        <v>332</v>
      </c>
      <c r="D11" s="154">
        <v>34100.28</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customHeight="1" spans="1:251">
      <c r="A12" s="156" t="s">
        <v>516</v>
      </c>
      <c r="B12" s="119">
        <v>0</v>
      </c>
      <c r="C12" s="158" t="s">
        <v>333</v>
      </c>
      <c r="D12" s="154">
        <v>16.74</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customHeight="1" spans="1:251">
      <c r="A13" s="159" t="s">
        <v>517</v>
      </c>
      <c r="B13" s="160">
        <f>SUM(B7:B12)</f>
        <v>2129.55</v>
      </c>
      <c r="C13" s="161" t="s">
        <v>518</v>
      </c>
      <c r="D13" s="162">
        <f>SUM(D7:D12)</f>
        <v>36191.28</v>
      </c>
      <c r="F13" s="106"/>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customHeight="1" spans="1:251">
      <c r="A14" s="156" t="s">
        <v>519</v>
      </c>
      <c r="B14" s="160"/>
      <c r="C14" s="153" t="s">
        <v>520</v>
      </c>
      <c r="D14" s="162">
        <f>B16-D13</f>
        <v>0</v>
      </c>
      <c r="E14" s="106"/>
      <c r="F14" s="10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customHeight="1" spans="1:251">
      <c r="A15" s="156" t="s">
        <v>521</v>
      </c>
      <c r="B15" s="119">
        <v>34061.73</v>
      </c>
      <c r="C15" s="158"/>
      <c r="D15" s="162"/>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customHeight="1" spans="1:5">
      <c r="A16" s="163" t="s">
        <v>522</v>
      </c>
      <c r="B16" s="164">
        <f>B15+B13</f>
        <v>36191.28</v>
      </c>
      <c r="C16" s="165" t="s">
        <v>523</v>
      </c>
      <c r="D16" s="162">
        <f>D13+D14</f>
        <v>36191.28</v>
      </c>
      <c r="E16" s="106"/>
    </row>
    <row r="23" customHeight="1" spans="3:3">
      <c r="C23" s="106"/>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68"/>
  <sheetViews>
    <sheetView showGridLines="0" showZeros="0" zoomScaleSheetLayoutView="60" workbookViewId="0">
      <pane ySplit="7" topLeftCell="A53" activePane="bottomLeft" state="frozen"/>
      <selection/>
      <selection pane="bottomLeft" activeCell="M1" sqref="M$1:R$1048576"/>
    </sheetView>
  </sheetViews>
  <sheetFormatPr defaultColWidth="6.875" defaultRowHeight="12.75" customHeight="1"/>
  <cols>
    <col min="1" max="1" width="9.25" style="104" customWidth="1"/>
    <col min="2" max="2" width="42.625" style="104" customWidth="1"/>
    <col min="3" max="3" width="12.625" style="104" customWidth="1"/>
    <col min="4" max="4" width="16" style="106" customWidth="1"/>
    <col min="5" max="5" width="12.625" style="106" customWidth="1"/>
    <col min="6" max="12" width="12.625" style="104" customWidth="1"/>
    <col min="13" max="16384" width="6.875" style="104"/>
  </cols>
  <sheetData>
    <row r="1" ht="20.1" customHeight="1" spans="1:12">
      <c r="A1" s="105" t="s">
        <v>524</v>
      </c>
      <c r="L1" s="135"/>
    </row>
    <row r="2" ht="43.5" customHeight="1" spans="1:12">
      <c r="A2" s="124" t="s">
        <v>525</v>
      </c>
      <c r="B2" s="111"/>
      <c r="C2" s="111"/>
      <c r="D2" s="111"/>
      <c r="E2" s="111"/>
      <c r="F2" s="111"/>
      <c r="G2" s="111"/>
      <c r="H2" s="111"/>
      <c r="I2" s="111"/>
      <c r="J2" s="111"/>
      <c r="K2" s="111"/>
      <c r="L2" s="111"/>
    </row>
    <row r="3" ht="20.1" customHeight="1" spans="1:12">
      <c r="A3" s="125"/>
      <c r="B3" s="125"/>
      <c r="C3" s="125"/>
      <c r="D3" s="125"/>
      <c r="E3" s="125"/>
      <c r="F3" s="125"/>
      <c r="G3" s="125"/>
      <c r="H3" s="125"/>
      <c r="I3" s="125"/>
      <c r="J3" s="125"/>
      <c r="K3" s="125"/>
      <c r="L3" s="125"/>
    </row>
    <row r="4" ht="20.1" customHeight="1" spans="1:12">
      <c r="A4" s="126"/>
      <c r="B4" s="126"/>
      <c r="C4" s="126"/>
      <c r="D4" s="126"/>
      <c r="E4" s="126"/>
      <c r="F4" s="126"/>
      <c r="G4" s="126"/>
      <c r="H4" s="126"/>
      <c r="I4" s="126"/>
      <c r="J4" s="126"/>
      <c r="K4" s="126"/>
      <c r="L4" s="136" t="s">
        <v>313</v>
      </c>
    </row>
    <row r="5" ht="24" customHeight="1" spans="1:12">
      <c r="A5" s="127" t="s">
        <v>526</v>
      </c>
      <c r="B5" s="127"/>
      <c r="C5" s="128" t="s">
        <v>318</v>
      </c>
      <c r="D5" s="99" t="s">
        <v>521</v>
      </c>
      <c r="E5" s="99" t="s">
        <v>511</v>
      </c>
      <c r="F5" s="99" t="s">
        <v>512</v>
      </c>
      <c r="G5" s="99" t="s">
        <v>513</v>
      </c>
      <c r="H5" s="129" t="s">
        <v>514</v>
      </c>
      <c r="I5" s="128"/>
      <c r="J5" s="99" t="s">
        <v>515</v>
      </c>
      <c r="K5" s="99" t="s">
        <v>516</v>
      </c>
      <c r="L5" s="137" t="s">
        <v>519</v>
      </c>
    </row>
    <row r="6" ht="42" customHeight="1" spans="1:12">
      <c r="A6" s="130" t="s">
        <v>341</v>
      </c>
      <c r="B6" s="131" t="s">
        <v>342</v>
      </c>
      <c r="C6" s="115"/>
      <c r="D6" s="115"/>
      <c r="E6" s="115"/>
      <c r="F6" s="115"/>
      <c r="G6" s="115"/>
      <c r="H6" s="99" t="s">
        <v>527</v>
      </c>
      <c r="I6" s="99" t="s">
        <v>528</v>
      </c>
      <c r="J6" s="115"/>
      <c r="K6" s="115"/>
      <c r="L6" s="115"/>
    </row>
    <row r="7" ht="20.1" customHeight="1" spans="1:12">
      <c r="A7" s="116"/>
      <c r="B7" s="117" t="s">
        <v>318</v>
      </c>
      <c r="C7" s="132">
        <f t="shared" ref="C7:C68" si="0">SUM(D7:L7)</f>
        <v>36191.28</v>
      </c>
      <c r="D7" s="132">
        <f t="shared" ref="D7:F7" si="1">D8+D20+D26+D33+D40+D66</f>
        <v>34061.73</v>
      </c>
      <c r="E7" s="132">
        <f t="shared" si="1"/>
        <v>2129.55</v>
      </c>
      <c r="F7" s="132">
        <f t="shared" si="1"/>
        <v>0</v>
      </c>
      <c r="G7" s="133"/>
      <c r="H7" s="134"/>
      <c r="I7" s="134"/>
      <c r="J7" s="119"/>
      <c r="K7" s="133"/>
      <c r="L7" s="119"/>
    </row>
    <row r="8" ht="20.1" customHeight="1" spans="1:12">
      <c r="A8" s="121" t="s">
        <v>529</v>
      </c>
      <c r="B8" s="122" t="s">
        <v>325</v>
      </c>
      <c r="C8" s="132">
        <f t="shared" si="0"/>
        <v>787.59</v>
      </c>
      <c r="D8" s="132">
        <v>696.81</v>
      </c>
      <c r="E8" s="132">
        <v>90.78</v>
      </c>
      <c r="F8" s="119"/>
      <c r="G8" s="133"/>
      <c r="H8" s="134"/>
      <c r="I8" s="134"/>
      <c r="J8" s="119"/>
      <c r="K8" s="133"/>
      <c r="L8" s="119"/>
    </row>
    <row r="9" ht="20.1" customHeight="1" spans="1:12">
      <c r="A9" s="121" t="s">
        <v>530</v>
      </c>
      <c r="B9" s="122" t="s">
        <v>346</v>
      </c>
      <c r="C9" s="132">
        <f t="shared" si="0"/>
        <v>90.21</v>
      </c>
      <c r="D9" s="132">
        <v>0</v>
      </c>
      <c r="E9" s="132">
        <v>90.21</v>
      </c>
      <c r="F9" s="119"/>
      <c r="G9" s="133"/>
      <c r="H9" s="134"/>
      <c r="I9" s="134"/>
      <c r="J9" s="119"/>
      <c r="K9" s="133"/>
      <c r="L9" s="119"/>
    </row>
    <row r="10" ht="20.1" customHeight="1" spans="1:12">
      <c r="A10" s="121" t="s">
        <v>347</v>
      </c>
      <c r="B10" s="122" t="s">
        <v>348</v>
      </c>
      <c r="C10" s="132">
        <f t="shared" si="0"/>
        <v>22.32</v>
      </c>
      <c r="D10" s="132">
        <v>0</v>
      </c>
      <c r="E10" s="132">
        <v>22.32</v>
      </c>
      <c r="F10" s="119"/>
      <c r="G10" s="133"/>
      <c r="H10" s="134"/>
      <c r="I10" s="134"/>
      <c r="J10" s="119"/>
      <c r="K10" s="133"/>
      <c r="L10" s="119"/>
    </row>
    <row r="11" ht="20.1" customHeight="1" spans="1:12">
      <c r="A11" s="121" t="s">
        <v>349</v>
      </c>
      <c r="B11" s="122" t="s">
        <v>350</v>
      </c>
      <c r="C11" s="132">
        <f t="shared" si="0"/>
        <v>11.16</v>
      </c>
      <c r="D11" s="132">
        <v>0</v>
      </c>
      <c r="E11" s="132">
        <v>11.16</v>
      </c>
      <c r="F11" s="119"/>
      <c r="G11" s="133"/>
      <c r="H11" s="134"/>
      <c r="I11" s="134"/>
      <c r="J11" s="119"/>
      <c r="K11" s="133"/>
      <c r="L11" s="119"/>
    </row>
    <row r="12" ht="20.1" customHeight="1" spans="1:12">
      <c r="A12" s="121" t="s">
        <v>351</v>
      </c>
      <c r="B12" s="122" t="s">
        <v>352</v>
      </c>
      <c r="C12" s="132">
        <f t="shared" si="0"/>
        <v>56.73</v>
      </c>
      <c r="D12" s="132">
        <v>0</v>
      </c>
      <c r="E12" s="132">
        <v>56.73</v>
      </c>
      <c r="F12" s="119"/>
      <c r="G12" s="133"/>
      <c r="H12" s="134"/>
      <c r="I12" s="134"/>
      <c r="J12" s="119"/>
      <c r="K12" s="133"/>
      <c r="L12" s="119"/>
    </row>
    <row r="13" ht="20.1" customHeight="1" spans="1:12">
      <c r="A13" s="121" t="s">
        <v>531</v>
      </c>
      <c r="B13" s="122" t="s">
        <v>353</v>
      </c>
      <c r="C13" s="132">
        <f t="shared" si="0"/>
        <v>0.57</v>
      </c>
      <c r="D13" s="132">
        <v>0</v>
      </c>
      <c r="E13" s="132">
        <v>0.57</v>
      </c>
      <c r="F13" s="119"/>
      <c r="G13" s="133"/>
      <c r="H13" s="134"/>
      <c r="I13" s="134"/>
      <c r="J13" s="119"/>
      <c r="K13" s="133"/>
      <c r="L13" s="119"/>
    </row>
    <row r="14" ht="20.1" customHeight="1" spans="1:12">
      <c r="A14" s="121" t="s">
        <v>354</v>
      </c>
      <c r="B14" s="122" t="s">
        <v>355</v>
      </c>
      <c r="C14" s="132">
        <f t="shared" si="0"/>
        <v>0.57</v>
      </c>
      <c r="D14" s="132">
        <v>0</v>
      </c>
      <c r="E14" s="132">
        <v>0.57</v>
      </c>
      <c r="F14" s="119"/>
      <c r="G14" s="133"/>
      <c r="H14" s="134"/>
      <c r="I14" s="134"/>
      <c r="J14" s="119"/>
      <c r="K14" s="133"/>
      <c r="L14" s="119"/>
    </row>
    <row r="15" ht="20.1" customHeight="1" spans="1:12">
      <c r="A15" s="121" t="s">
        <v>532</v>
      </c>
      <c r="B15" s="122" t="s">
        <v>533</v>
      </c>
      <c r="C15" s="132">
        <f t="shared" si="0"/>
        <v>561.43</v>
      </c>
      <c r="D15" s="132">
        <v>561.43</v>
      </c>
      <c r="E15" s="132">
        <v>0</v>
      </c>
      <c r="F15" s="119"/>
      <c r="G15" s="133"/>
      <c r="H15" s="134"/>
      <c r="I15" s="134"/>
      <c r="J15" s="119"/>
      <c r="K15" s="133"/>
      <c r="L15" s="119"/>
    </row>
    <row r="16" ht="20.1" customHeight="1" spans="1:12">
      <c r="A16" s="121" t="s">
        <v>534</v>
      </c>
      <c r="B16" s="122" t="s">
        <v>535</v>
      </c>
      <c r="C16" s="132">
        <f t="shared" si="0"/>
        <v>85.33</v>
      </c>
      <c r="D16" s="132">
        <v>85.33</v>
      </c>
      <c r="E16" s="132">
        <v>0</v>
      </c>
      <c r="F16" s="119"/>
      <c r="G16" s="133"/>
      <c r="H16" s="134"/>
      <c r="I16" s="134"/>
      <c r="J16" s="119"/>
      <c r="K16" s="133"/>
      <c r="L16" s="119"/>
    </row>
    <row r="17" ht="20.1" customHeight="1" spans="1:12">
      <c r="A17" s="121" t="s">
        <v>536</v>
      </c>
      <c r="B17" s="122" t="s">
        <v>537</v>
      </c>
      <c r="C17" s="132">
        <f t="shared" si="0"/>
        <v>476.1</v>
      </c>
      <c r="D17" s="132">
        <v>476.1</v>
      </c>
      <c r="E17" s="132">
        <v>0</v>
      </c>
      <c r="F17" s="119"/>
      <c r="G17" s="133"/>
      <c r="H17" s="134"/>
      <c r="I17" s="134"/>
      <c r="J17" s="119"/>
      <c r="K17" s="133"/>
      <c r="L17" s="119"/>
    </row>
    <row r="18" ht="20.1" customHeight="1" spans="1:12">
      <c r="A18" s="121" t="s">
        <v>538</v>
      </c>
      <c r="B18" s="122" t="s">
        <v>539</v>
      </c>
      <c r="C18" s="132">
        <f t="shared" si="0"/>
        <v>135.38</v>
      </c>
      <c r="D18" s="132">
        <v>135.38</v>
      </c>
      <c r="E18" s="132">
        <v>0</v>
      </c>
      <c r="F18" s="119"/>
      <c r="G18" s="133"/>
      <c r="H18" s="134"/>
      <c r="I18" s="134"/>
      <c r="J18" s="119"/>
      <c r="K18" s="133"/>
      <c r="L18" s="119"/>
    </row>
    <row r="19" ht="20.1" customHeight="1" spans="1:12">
      <c r="A19" s="121" t="s">
        <v>540</v>
      </c>
      <c r="B19" s="122" t="s">
        <v>537</v>
      </c>
      <c r="C19" s="132">
        <f t="shared" si="0"/>
        <v>135.38</v>
      </c>
      <c r="D19" s="132">
        <v>135.38</v>
      </c>
      <c r="E19" s="132">
        <v>0</v>
      </c>
      <c r="F19" s="119"/>
      <c r="G19" s="133"/>
      <c r="H19" s="134"/>
      <c r="I19" s="134"/>
      <c r="J19" s="119"/>
      <c r="K19" s="133"/>
      <c r="L19" s="119"/>
    </row>
    <row r="20" ht="20.1" customHeight="1" spans="1:12">
      <c r="A20" s="121" t="s">
        <v>541</v>
      </c>
      <c r="B20" s="123" t="s">
        <v>356</v>
      </c>
      <c r="C20" s="132">
        <f t="shared" si="0"/>
        <v>23.57</v>
      </c>
      <c r="D20" s="132">
        <v>0</v>
      </c>
      <c r="E20" s="132">
        <v>23.57</v>
      </c>
      <c r="F20" s="119"/>
      <c r="G20" s="133"/>
      <c r="H20" s="134"/>
      <c r="I20" s="134"/>
      <c r="J20" s="119"/>
      <c r="K20" s="133"/>
      <c r="L20" s="119"/>
    </row>
    <row r="21" ht="20.1" customHeight="1" spans="1:12">
      <c r="A21" s="121" t="s">
        <v>542</v>
      </c>
      <c r="B21" s="122" t="s">
        <v>357</v>
      </c>
      <c r="C21" s="132">
        <f t="shared" si="0"/>
        <v>23.57</v>
      </c>
      <c r="D21" s="132">
        <v>0</v>
      </c>
      <c r="E21" s="132">
        <v>23.57</v>
      </c>
      <c r="F21" s="119"/>
      <c r="G21" s="133"/>
      <c r="H21" s="134"/>
      <c r="I21" s="134"/>
      <c r="J21" s="119"/>
      <c r="K21" s="133"/>
      <c r="L21" s="119"/>
    </row>
    <row r="22" ht="20.1" customHeight="1" spans="1:12">
      <c r="A22" s="121" t="s">
        <v>358</v>
      </c>
      <c r="B22" s="122" t="s">
        <v>359</v>
      </c>
      <c r="C22" s="132">
        <f t="shared" si="0"/>
        <v>15.77</v>
      </c>
      <c r="D22" s="132">
        <v>0</v>
      </c>
      <c r="E22" s="132">
        <v>15.77</v>
      </c>
      <c r="F22" s="119"/>
      <c r="G22" s="133"/>
      <c r="H22" s="134"/>
      <c r="I22" s="134"/>
      <c r="J22" s="119"/>
      <c r="K22" s="133"/>
      <c r="L22" s="119"/>
    </row>
    <row r="23" ht="20.1" customHeight="1" spans="1:12">
      <c r="A23" s="121" t="s">
        <v>543</v>
      </c>
      <c r="B23" s="122" t="s">
        <v>544</v>
      </c>
      <c r="C23" s="132">
        <f t="shared" si="0"/>
        <v>0</v>
      </c>
      <c r="D23" s="132">
        <v>0</v>
      </c>
      <c r="E23" s="132">
        <v>0</v>
      </c>
      <c r="F23" s="119"/>
      <c r="G23" s="133"/>
      <c r="H23" s="134"/>
      <c r="I23" s="134"/>
      <c r="J23" s="119"/>
      <c r="K23" s="133"/>
      <c r="L23" s="119"/>
    </row>
    <row r="24" ht="20.1" customHeight="1" spans="1:12">
      <c r="A24" s="121" t="s">
        <v>360</v>
      </c>
      <c r="B24" s="122" t="s">
        <v>361</v>
      </c>
      <c r="C24" s="132">
        <f t="shared" si="0"/>
        <v>7.8</v>
      </c>
      <c r="D24" s="132">
        <v>0</v>
      </c>
      <c r="E24" s="132">
        <v>7.8</v>
      </c>
      <c r="F24" s="119"/>
      <c r="G24" s="133"/>
      <c r="H24" s="134"/>
      <c r="I24" s="134"/>
      <c r="J24" s="119"/>
      <c r="K24" s="133"/>
      <c r="L24" s="119"/>
    </row>
    <row r="25" ht="20.1" customHeight="1" spans="1:12">
      <c r="A25" s="121" t="s">
        <v>545</v>
      </c>
      <c r="B25" s="122" t="s">
        <v>546</v>
      </c>
      <c r="C25" s="132">
        <f t="shared" si="0"/>
        <v>0</v>
      </c>
      <c r="D25" s="132">
        <v>0</v>
      </c>
      <c r="E25" s="132">
        <v>0</v>
      </c>
      <c r="F25" s="119"/>
      <c r="G25" s="133"/>
      <c r="H25" s="134"/>
      <c r="I25" s="134"/>
      <c r="J25" s="119"/>
      <c r="K25" s="133"/>
      <c r="L25" s="119"/>
    </row>
    <row r="26" ht="20.1" customHeight="1" spans="1:12">
      <c r="A26" s="121" t="s">
        <v>547</v>
      </c>
      <c r="B26" s="122" t="s">
        <v>329</v>
      </c>
      <c r="C26" s="132">
        <f t="shared" si="0"/>
        <v>1149.8</v>
      </c>
      <c r="D26" s="132">
        <v>1149.8</v>
      </c>
      <c r="E26" s="132">
        <v>0</v>
      </c>
      <c r="F26" s="119"/>
      <c r="G26" s="133"/>
      <c r="H26" s="134"/>
      <c r="I26" s="134"/>
      <c r="J26" s="119"/>
      <c r="K26" s="133"/>
      <c r="L26" s="119"/>
    </row>
    <row r="27" ht="20.1" customHeight="1" spans="1:12">
      <c r="A27" s="121" t="s">
        <v>548</v>
      </c>
      <c r="B27" s="122" t="s">
        <v>549</v>
      </c>
      <c r="C27" s="132">
        <f t="shared" si="0"/>
        <v>951</v>
      </c>
      <c r="D27" s="132">
        <v>951</v>
      </c>
      <c r="E27" s="132">
        <v>0</v>
      </c>
      <c r="F27" s="119"/>
      <c r="G27" s="133"/>
      <c r="H27" s="134"/>
      <c r="I27" s="134"/>
      <c r="J27" s="119"/>
      <c r="K27" s="133"/>
      <c r="L27" s="119"/>
    </row>
    <row r="28" ht="20.1" customHeight="1" spans="1:12">
      <c r="A28" s="121" t="s">
        <v>550</v>
      </c>
      <c r="B28" s="122" t="s">
        <v>551</v>
      </c>
      <c r="C28" s="132">
        <f t="shared" si="0"/>
        <v>951</v>
      </c>
      <c r="D28" s="132">
        <v>951</v>
      </c>
      <c r="E28" s="132">
        <v>0</v>
      </c>
      <c r="F28" s="119"/>
      <c r="G28" s="133"/>
      <c r="H28" s="134"/>
      <c r="I28" s="134"/>
      <c r="J28" s="119"/>
      <c r="K28" s="133"/>
      <c r="L28" s="119"/>
    </row>
    <row r="29" ht="20.1" customHeight="1" spans="1:12">
      <c r="A29" s="121" t="s">
        <v>552</v>
      </c>
      <c r="B29" s="122" t="s">
        <v>553</v>
      </c>
      <c r="C29" s="132">
        <f t="shared" si="0"/>
        <v>9.8</v>
      </c>
      <c r="D29" s="132">
        <v>9.8</v>
      </c>
      <c r="E29" s="132">
        <v>0</v>
      </c>
      <c r="F29" s="119"/>
      <c r="G29" s="133"/>
      <c r="H29" s="134"/>
      <c r="I29" s="134"/>
      <c r="J29" s="119"/>
      <c r="K29" s="133"/>
      <c r="L29" s="119"/>
    </row>
    <row r="30" ht="20.1" customHeight="1" spans="1:12">
      <c r="A30" s="121" t="s">
        <v>554</v>
      </c>
      <c r="B30" s="122" t="s">
        <v>555</v>
      </c>
      <c r="C30" s="132">
        <f t="shared" si="0"/>
        <v>9.8</v>
      </c>
      <c r="D30" s="132">
        <v>9.8</v>
      </c>
      <c r="E30" s="132">
        <v>0</v>
      </c>
      <c r="F30" s="119"/>
      <c r="G30" s="133"/>
      <c r="H30" s="134"/>
      <c r="I30" s="134"/>
      <c r="J30" s="119"/>
      <c r="K30" s="133"/>
      <c r="L30" s="119"/>
    </row>
    <row r="31" ht="20.1" customHeight="1" spans="1:12">
      <c r="A31" s="121" t="s">
        <v>556</v>
      </c>
      <c r="B31" s="122" t="s">
        <v>557</v>
      </c>
      <c r="C31" s="132">
        <f t="shared" si="0"/>
        <v>189</v>
      </c>
      <c r="D31" s="132">
        <v>189</v>
      </c>
      <c r="E31" s="132">
        <v>0</v>
      </c>
      <c r="F31" s="119"/>
      <c r="G31" s="133"/>
      <c r="H31" s="134"/>
      <c r="I31" s="134"/>
      <c r="J31" s="119"/>
      <c r="K31" s="133"/>
      <c r="L31" s="119"/>
    </row>
    <row r="32" ht="20.1" customHeight="1" spans="1:12">
      <c r="A32" s="121" t="s">
        <v>558</v>
      </c>
      <c r="B32" s="122" t="s">
        <v>559</v>
      </c>
      <c r="C32" s="132">
        <f t="shared" si="0"/>
        <v>189</v>
      </c>
      <c r="D32" s="132">
        <v>189</v>
      </c>
      <c r="E32" s="132">
        <v>0</v>
      </c>
      <c r="F32" s="119"/>
      <c r="G32" s="133"/>
      <c r="H32" s="134"/>
      <c r="I32" s="134"/>
      <c r="J32" s="119"/>
      <c r="K32" s="133"/>
      <c r="L32" s="119"/>
    </row>
    <row r="33" ht="20.1" customHeight="1" spans="1:12">
      <c r="A33" s="121" t="s">
        <v>560</v>
      </c>
      <c r="B33" s="122" t="s">
        <v>331</v>
      </c>
      <c r="C33" s="132">
        <f t="shared" si="0"/>
        <v>5.72</v>
      </c>
      <c r="D33" s="132">
        <v>5.72</v>
      </c>
      <c r="E33" s="132">
        <v>0</v>
      </c>
      <c r="F33" s="119"/>
      <c r="G33" s="133"/>
      <c r="H33" s="134"/>
      <c r="I33" s="134"/>
      <c r="J33" s="119"/>
      <c r="K33" s="133"/>
      <c r="L33" s="119"/>
    </row>
    <row r="34" ht="20.1" customHeight="1" spans="1:12">
      <c r="A34" s="121" t="s">
        <v>561</v>
      </c>
      <c r="B34" s="122" t="s">
        <v>562</v>
      </c>
      <c r="C34" s="132">
        <f t="shared" si="0"/>
        <v>0</v>
      </c>
      <c r="D34" s="132">
        <v>0</v>
      </c>
      <c r="E34" s="132">
        <v>0</v>
      </c>
      <c r="F34" s="119"/>
      <c r="G34" s="133"/>
      <c r="H34" s="134"/>
      <c r="I34" s="134"/>
      <c r="J34" s="119"/>
      <c r="K34" s="133"/>
      <c r="L34" s="119"/>
    </row>
    <row r="35" ht="20.1" customHeight="1" spans="1:12">
      <c r="A35" s="121" t="s">
        <v>563</v>
      </c>
      <c r="B35" s="122" t="s">
        <v>564</v>
      </c>
      <c r="C35" s="132">
        <f t="shared" si="0"/>
        <v>0</v>
      </c>
      <c r="D35" s="132">
        <v>0</v>
      </c>
      <c r="E35" s="132">
        <v>0</v>
      </c>
      <c r="F35" s="119"/>
      <c r="G35" s="133"/>
      <c r="H35" s="134"/>
      <c r="I35" s="134"/>
      <c r="J35" s="119"/>
      <c r="K35" s="133"/>
      <c r="L35" s="119"/>
    </row>
    <row r="36" ht="20.1" customHeight="1" spans="1:12">
      <c r="A36" s="121" t="s">
        <v>565</v>
      </c>
      <c r="B36" s="122" t="s">
        <v>566</v>
      </c>
      <c r="C36" s="132">
        <f t="shared" si="0"/>
        <v>5.72</v>
      </c>
      <c r="D36" s="132">
        <v>5.72</v>
      </c>
      <c r="E36" s="132">
        <v>0</v>
      </c>
      <c r="F36" s="119"/>
      <c r="G36" s="133"/>
      <c r="H36" s="134"/>
      <c r="I36" s="134"/>
      <c r="J36" s="119"/>
      <c r="K36" s="133"/>
      <c r="L36" s="119"/>
    </row>
    <row r="37" ht="20.1" customHeight="1" spans="1:12">
      <c r="A37" s="121" t="s">
        <v>567</v>
      </c>
      <c r="B37" s="122" t="s">
        <v>568</v>
      </c>
      <c r="C37" s="132">
        <f t="shared" si="0"/>
        <v>5.72</v>
      </c>
      <c r="D37" s="132">
        <v>5.72</v>
      </c>
      <c r="E37" s="132">
        <v>0</v>
      </c>
      <c r="F37" s="119"/>
      <c r="G37" s="133"/>
      <c r="H37" s="134"/>
      <c r="I37" s="134"/>
      <c r="J37" s="119"/>
      <c r="K37" s="133"/>
      <c r="L37" s="119"/>
    </row>
    <row r="38" ht="20.1" customHeight="1" spans="1:12">
      <c r="A38" s="121" t="s">
        <v>569</v>
      </c>
      <c r="B38" s="122" t="s">
        <v>570</v>
      </c>
      <c r="C38" s="132">
        <f t="shared" si="0"/>
        <v>0</v>
      </c>
      <c r="D38" s="132">
        <v>0</v>
      </c>
      <c r="E38" s="132">
        <v>0</v>
      </c>
      <c r="F38" s="119"/>
      <c r="G38" s="133"/>
      <c r="H38" s="134"/>
      <c r="I38" s="134"/>
      <c r="J38" s="119"/>
      <c r="K38" s="133"/>
      <c r="L38" s="119"/>
    </row>
    <row r="39" ht="20.1" customHeight="1" spans="1:12">
      <c r="A39" s="121" t="s">
        <v>571</v>
      </c>
      <c r="B39" s="122" t="s">
        <v>572</v>
      </c>
      <c r="C39" s="132">
        <f t="shared" si="0"/>
        <v>0</v>
      </c>
      <c r="D39" s="132">
        <v>0</v>
      </c>
      <c r="E39" s="132">
        <v>0</v>
      </c>
      <c r="F39" s="119"/>
      <c r="G39" s="133"/>
      <c r="H39" s="134"/>
      <c r="I39" s="134"/>
      <c r="J39" s="119"/>
      <c r="K39" s="133"/>
      <c r="L39" s="119"/>
    </row>
    <row r="40" ht="20.1" customHeight="1" spans="1:12">
      <c r="A40" s="121" t="s">
        <v>573</v>
      </c>
      <c r="B40" s="122" t="s">
        <v>332</v>
      </c>
      <c r="C40" s="132">
        <f t="shared" si="0"/>
        <v>34207.86</v>
      </c>
      <c r="D40" s="132">
        <v>32209.4</v>
      </c>
      <c r="E40" s="132">
        <v>1998.46</v>
      </c>
      <c r="F40" s="119"/>
      <c r="G40" s="133"/>
      <c r="H40" s="134"/>
      <c r="I40" s="134"/>
      <c r="J40" s="119"/>
      <c r="K40" s="133"/>
      <c r="L40" s="119"/>
    </row>
    <row r="41" ht="20.1" customHeight="1" spans="1:12">
      <c r="A41" s="121" t="s">
        <v>574</v>
      </c>
      <c r="B41" s="122" t="s">
        <v>362</v>
      </c>
      <c r="C41" s="132">
        <f t="shared" si="0"/>
        <v>34074.54</v>
      </c>
      <c r="D41" s="132">
        <v>32076.08</v>
      </c>
      <c r="E41" s="132">
        <v>1998.46</v>
      </c>
      <c r="F41" s="119"/>
      <c r="G41" s="133"/>
      <c r="H41" s="134"/>
      <c r="I41" s="134"/>
      <c r="J41" s="119"/>
      <c r="K41" s="133"/>
      <c r="L41" s="119"/>
    </row>
    <row r="42" ht="20.1" customHeight="1" spans="1:12">
      <c r="A42" s="121" t="s">
        <v>363</v>
      </c>
      <c r="B42" s="122" t="s">
        <v>364</v>
      </c>
      <c r="C42" s="132">
        <f t="shared" si="0"/>
        <v>306.51</v>
      </c>
      <c r="D42" s="132">
        <v>0</v>
      </c>
      <c r="E42" s="132">
        <v>306.51</v>
      </c>
      <c r="F42" s="119"/>
      <c r="G42" s="133"/>
      <c r="H42" s="134"/>
      <c r="I42" s="134"/>
      <c r="J42" s="119"/>
      <c r="K42" s="133"/>
      <c r="L42" s="119"/>
    </row>
    <row r="43" ht="20.1" customHeight="1" spans="1:12">
      <c r="A43" s="121" t="s">
        <v>365</v>
      </c>
      <c r="B43" s="122" t="s">
        <v>366</v>
      </c>
      <c r="C43" s="132">
        <f t="shared" si="0"/>
        <v>767.29</v>
      </c>
      <c r="D43" s="132">
        <v>97.29</v>
      </c>
      <c r="E43" s="132">
        <v>670</v>
      </c>
      <c r="F43" s="119"/>
      <c r="G43" s="133"/>
      <c r="H43" s="134"/>
      <c r="I43" s="134"/>
      <c r="J43" s="119"/>
      <c r="K43" s="133"/>
      <c r="L43" s="119"/>
    </row>
    <row r="44" ht="20.1" customHeight="1" spans="1:12">
      <c r="A44" s="121" t="s">
        <v>367</v>
      </c>
      <c r="B44" s="122" t="s">
        <v>368</v>
      </c>
      <c r="C44" s="132">
        <f t="shared" si="0"/>
        <v>96.95</v>
      </c>
      <c r="D44" s="132">
        <v>0</v>
      </c>
      <c r="E44" s="132">
        <v>96.95</v>
      </c>
      <c r="F44" s="119"/>
      <c r="G44" s="133"/>
      <c r="H44" s="134"/>
      <c r="I44" s="134"/>
      <c r="J44" s="119"/>
      <c r="K44" s="133"/>
      <c r="L44" s="119"/>
    </row>
    <row r="45" ht="20.1" customHeight="1" spans="1:12">
      <c r="A45" s="121" t="s">
        <v>369</v>
      </c>
      <c r="B45" s="122" t="s">
        <v>370</v>
      </c>
      <c r="C45" s="132">
        <f t="shared" si="0"/>
        <v>18027.03</v>
      </c>
      <c r="D45" s="132">
        <v>17907.03</v>
      </c>
      <c r="E45" s="132">
        <v>120</v>
      </c>
      <c r="F45" s="119"/>
      <c r="G45" s="133"/>
      <c r="H45" s="134"/>
      <c r="I45" s="134"/>
      <c r="J45" s="119"/>
      <c r="K45" s="133"/>
      <c r="L45" s="119"/>
    </row>
    <row r="46" ht="20.1" customHeight="1" spans="1:12">
      <c r="A46" s="121" t="s">
        <v>371</v>
      </c>
      <c r="B46" s="122" t="s">
        <v>372</v>
      </c>
      <c r="C46" s="132">
        <f t="shared" si="0"/>
        <v>555.28</v>
      </c>
      <c r="D46" s="132">
        <v>255.28</v>
      </c>
      <c r="E46" s="132">
        <v>300</v>
      </c>
      <c r="F46" s="119"/>
      <c r="G46" s="133"/>
      <c r="H46" s="134"/>
      <c r="I46" s="134"/>
      <c r="J46" s="119"/>
      <c r="K46" s="133"/>
      <c r="L46" s="119"/>
    </row>
    <row r="47" ht="20.1" customHeight="1" spans="1:12">
      <c r="A47" s="121" t="s">
        <v>575</v>
      </c>
      <c r="B47" s="122" t="s">
        <v>576</v>
      </c>
      <c r="C47" s="132">
        <f t="shared" si="0"/>
        <v>319</v>
      </c>
      <c r="D47" s="132">
        <v>319</v>
      </c>
      <c r="E47" s="132">
        <v>0</v>
      </c>
      <c r="F47" s="119"/>
      <c r="G47" s="133"/>
      <c r="H47" s="134"/>
      <c r="I47" s="134"/>
      <c r="J47" s="119"/>
      <c r="K47" s="133"/>
      <c r="L47" s="119"/>
    </row>
    <row r="48" ht="20.1" customHeight="1" spans="1:12">
      <c r="A48" s="121" t="s">
        <v>373</v>
      </c>
      <c r="B48" s="122" t="s">
        <v>374</v>
      </c>
      <c r="C48" s="132">
        <f t="shared" si="0"/>
        <v>30</v>
      </c>
      <c r="D48" s="132">
        <v>0</v>
      </c>
      <c r="E48" s="132">
        <v>30</v>
      </c>
      <c r="F48" s="119"/>
      <c r="G48" s="133"/>
      <c r="H48" s="134"/>
      <c r="I48" s="134"/>
      <c r="J48" s="119"/>
      <c r="K48" s="133"/>
      <c r="L48" s="119"/>
    </row>
    <row r="49" ht="20.1" customHeight="1" spans="1:12">
      <c r="A49" s="121" t="s">
        <v>375</v>
      </c>
      <c r="B49" s="122" t="s">
        <v>376</v>
      </c>
      <c r="C49" s="132">
        <f t="shared" si="0"/>
        <v>35.09</v>
      </c>
      <c r="D49" s="132">
        <v>28.09</v>
      </c>
      <c r="E49" s="132">
        <v>7</v>
      </c>
      <c r="F49" s="119"/>
      <c r="G49" s="133"/>
      <c r="H49" s="134"/>
      <c r="I49" s="134"/>
      <c r="J49" s="119"/>
      <c r="K49" s="133"/>
      <c r="L49" s="119"/>
    </row>
    <row r="50" ht="20.1" customHeight="1" spans="1:12">
      <c r="A50" s="121" t="s">
        <v>377</v>
      </c>
      <c r="B50" s="122" t="s">
        <v>378</v>
      </c>
      <c r="C50" s="132">
        <f t="shared" si="0"/>
        <v>410.94</v>
      </c>
      <c r="D50" s="132">
        <v>70.94</v>
      </c>
      <c r="E50" s="132">
        <v>340</v>
      </c>
      <c r="F50" s="119"/>
      <c r="G50" s="133"/>
      <c r="H50" s="134"/>
      <c r="I50" s="134"/>
      <c r="J50" s="119"/>
      <c r="K50" s="133"/>
      <c r="L50" s="119"/>
    </row>
    <row r="51" ht="20.1" customHeight="1" spans="1:12">
      <c r="A51" s="121" t="s">
        <v>577</v>
      </c>
      <c r="B51" s="122" t="s">
        <v>578</v>
      </c>
      <c r="C51" s="132">
        <f t="shared" si="0"/>
        <v>0</v>
      </c>
      <c r="D51" s="132">
        <v>0</v>
      </c>
      <c r="E51" s="132">
        <v>0</v>
      </c>
      <c r="F51" s="119"/>
      <c r="G51" s="133"/>
      <c r="H51" s="134"/>
      <c r="I51" s="134"/>
      <c r="J51" s="119"/>
      <c r="K51" s="133"/>
      <c r="L51" s="119"/>
    </row>
    <row r="52" ht="20.1" customHeight="1" spans="1:12">
      <c r="A52" s="121" t="s">
        <v>579</v>
      </c>
      <c r="B52" s="122" t="s">
        <v>580</v>
      </c>
      <c r="C52" s="132">
        <f t="shared" si="0"/>
        <v>25.44</v>
      </c>
      <c r="D52" s="132">
        <v>25.44</v>
      </c>
      <c r="E52" s="132">
        <v>0</v>
      </c>
      <c r="F52" s="119"/>
      <c r="G52" s="133"/>
      <c r="H52" s="134"/>
      <c r="I52" s="134"/>
      <c r="J52" s="119"/>
      <c r="K52" s="133"/>
      <c r="L52" s="119"/>
    </row>
    <row r="53" ht="20.1" customHeight="1" spans="1:12">
      <c r="A53" s="121" t="s">
        <v>379</v>
      </c>
      <c r="B53" s="122" t="s">
        <v>380</v>
      </c>
      <c r="C53" s="132">
        <f t="shared" si="0"/>
        <v>164.48</v>
      </c>
      <c r="D53" s="132">
        <v>56.48</v>
      </c>
      <c r="E53" s="132">
        <v>108</v>
      </c>
      <c r="F53" s="119"/>
      <c r="G53" s="133"/>
      <c r="H53" s="134"/>
      <c r="I53" s="134"/>
      <c r="J53" s="119"/>
      <c r="K53" s="133"/>
      <c r="L53" s="119"/>
    </row>
    <row r="54" ht="20.1" customHeight="1" spans="1:12">
      <c r="A54" s="121" t="s">
        <v>581</v>
      </c>
      <c r="B54" s="122" t="s">
        <v>582</v>
      </c>
      <c r="C54" s="132">
        <f t="shared" si="0"/>
        <v>100</v>
      </c>
      <c r="D54" s="132">
        <v>100</v>
      </c>
      <c r="E54" s="132">
        <v>0</v>
      </c>
      <c r="F54" s="119"/>
      <c r="G54" s="133"/>
      <c r="H54" s="134"/>
      <c r="I54" s="134"/>
      <c r="J54" s="119"/>
      <c r="K54" s="133"/>
      <c r="L54" s="119"/>
    </row>
    <row r="55" ht="20.1" customHeight="1" spans="1:12">
      <c r="A55" s="121" t="s">
        <v>583</v>
      </c>
      <c r="B55" s="122" t="s">
        <v>584</v>
      </c>
      <c r="C55" s="132">
        <f t="shared" si="0"/>
        <v>11361.3</v>
      </c>
      <c r="D55" s="132">
        <v>11361.3</v>
      </c>
      <c r="E55" s="132">
        <v>0</v>
      </c>
      <c r="F55" s="119"/>
      <c r="G55" s="133"/>
      <c r="H55" s="134"/>
      <c r="I55" s="134"/>
      <c r="J55" s="119"/>
      <c r="K55" s="133"/>
      <c r="L55" s="119"/>
    </row>
    <row r="56" ht="20.1" customHeight="1" spans="1:12">
      <c r="A56" s="121" t="s">
        <v>585</v>
      </c>
      <c r="B56" s="122" t="s">
        <v>586</v>
      </c>
      <c r="C56" s="132">
        <f t="shared" si="0"/>
        <v>1845.83</v>
      </c>
      <c r="D56" s="132">
        <v>1845.83</v>
      </c>
      <c r="E56" s="132">
        <v>0</v>
      </c>
      <c r="F56" s="119"/>
      <c r="G56" s="133"/>
      <c r="H56" s="134"/>
      <c r="I56" s="134"/>
      <c r="J56" s="119"/>
      <c r="K56" s="133"/>
      <c r="L56" s="119"/>
    </row>
    <row r="57" ht="20.1" customHeight="1" spans="1:12">
      <c r="A57" s="121" t="s">
        <v>587</v>
      </c>
      <c r="B57" s="122" t="s">
        <v>588</v>
      </c>
      <c r="C57" s="132">
        <f t="shared" si="0"/>
        <v>9.4</v>
      </c>
      <c r="D57" s="132">
        <v>9.4</v>
      </c>
      <c r="E57" s="132">
        <v>0</v>
      </c>
      <c r="F57" s="119"/>
      <c r="G57" s="133"/>
      <c r="H57" s="134"/>
      <c r="I57" s="134"/>
      <c r="J57" s="119"/>
      <c r="K57" s="133"/>
      <c r="L57" s="119"/>
    </row>
    <row r="58" ht="20.1" customHeight="1" spans="1:12">
      <c r="A58" s="121" t="s">
        <v>381</v>
      </c>
      <c r="B58" s="122" t="s">
        <v>382</v>
      </c>
      <c r="C58" s="132">
        <f t="shared" si="0"/>
        <v>20</v>
      </c>
      <c r="D58" s="132">
        <v>0</v>
      </c>
      <c r="E58" s="132">
        <v>20</v>
      </c>
      <c r="F58" s="119"/>
      <c r="G58" s="133"/>
      <c r="H58" s="134"/>
      <c r="I58" s="134"/>
      <c r="J58" s="119"/>
      <c r="K58" s="133"/>
      <c r="L58" s="119"/>
    </row>
    <row r="59" ht="20.1" customHeight="1" spans="1:12">
      <c r="A59" s="121" t="s">
        <v>589</v>
      </c>
      <c r="B59" s="122" t="s">
        <v>590</v>
      </c>
      <c r="C59" s="132">
        <f t="shared" si="0"/>
        <v>0</v>
      </c>
      <c r="D59" s="132">
        <v>0</v>
      </c>
      <c r="E59" s="132">
        <v>0</v>
      </c>
      <c r="F59" s="119"/>
      <c r="G59" s="133"/>
      <c r="H59" s="134"/>
      <c r="I59" s="134"/>
      <c r="J59" s="119"/>
      <c r="K59" s="133"/>
      <c r="L59" s="119"/>
    </row>
    <row r="60" ht="20.1" customHeight="1" spans="1:12">
      <c r="A60" s="121" t="s">
        <v>591</v>
      </c>
      <c r="B60" s="122" t="s">
        <v>592</v>
      </c>
      <c r="C60" s="132">
        <f t="shared" si="0"/>
        <v>0</v>
      </c>
      <c r="D60" s="132">
        <v>0</v>
      </c>
      <c r="E60" s="132">
        <v>0</v>
      </c>
      <c r="F60" s="119"/>
      <c r="G60" s="133"/>
      <c r="H60" s="134"/>
      <c r="I60" s="134"/>
      <c r="J60" s="119"/>
      <c r="K60" s="133"/>
      <c r="L60" s="119"/>
    </row>
    <row r="61" ht="20.1" customHeight="1" spans="1:12">
      <c r="A61" s="121" t="s">
        <v>593</v>
      </c>
      <c r="B61" s="122" t="s">
        <v>594</v>
      </c>
      <c r="C61" s="132">
        <f t="shared" si="0"/>
        <v>0</v>
      </c>
      <c r="D61" s="132">
        <v>0</v>
      </c>
      <c r="E61" s="132">
        <v>0</v>
      </c>
      <c r="F61" s="119"/>
      <c r="G61" s="133"/>
      <c r="H61" s="134"/>
      <c r="I61" s="134"/>
      <c r="J61" s="119"/>
      <c r="K61" s="133"/>
      <c r="L61" s="119"/>
    </row>
    <row r="62" ht="20.1" customHeight="1" spans="1:12">
      <c r="A62" s="121" t="s">
        <v>595</v>
      </c>
      <c r="B62" s="122" t="s">
        <v>596</v>
      </c>
      <c r="C62" s="132">
        <f t="shared" si="0"/>
        <v>106.32</v>
      </c>
      <c r="D62" s="132">
        <v>106.32</v>
      </c>
      <c r="E62" s="132">
        <v>0</v>
      </c>
      <c r="F62" s="119"/>
      <c r="G62" s="133"/>
      <c r="H62" s="134"/>
      <c r="I62" s="134"/>
      <c r="J62" s="119"/>
      <c r="K62" s="133"/>
      <c r="L62" s="119"/>
    </row>
    <row r="63" ht="20.1" customHeight="1" spans="1:12">
      <c r="A63" s="121" t="s">
        <v>597</v>
      </c>
      <c r="B63" s="122" t="s">
        <v>598</v>
      </c>
      <c r="C63" s="132">
        <f t="shared" si="0"/>
        <v>106.32</v>
      </c>
      <c r="D63" s="132">
        <v>106.32</v>
      </c>
      <c r="E63" s="132">
        <v>0</v>
      </c>
      <c r="F63" s="119"/>
      <c r="G63" s="133"/>
      <c r="H63" s="134"/>
      <c r="I63" s="134"/>
      <c r="J63" s="119"/>
      <c r="K63" s="133"/>
      <c r="L63" s="119"/>
    </row>
    <row r="64" ht="20.1" customHeight="1" spans="1:12">
      <c r="A64" s="121" t="s">
        <v>599</v>
      </c>
      <c r="B64" s="122" t="s">
        <v>600</v>
      </c>
      <c r="C64" s="132">
        <f t="shared" si="0"/>
        <v>27</v>
      </c>
      <c r="D64" s="132">
        <v>27</v>
      </c>
      <c r="E64" s="132">
        <v>0</v>
      </c>
      <c r="F64" s="119"/>
      <c r="G64" s="133"/>
      <c r="H64" s="134"/>
      <c r="I64" s="134"/>
      <c r="J64" s="119"/>
      <c r="K64" s="133"/>
      <c r="L64" s="119"/>
    </row>
    <row r="65" ht="20.1" customHeight="1" spans="1:12">
      <c r="A65" s="121" t="s">
        <v>601</v>
      </c>
      <c r="B65" s="122" t="s">
        <v>537</v>
      </c>
      <c r="C65" s="132">
        <f t="shared" si="0"/>
        <v>27</v>
      </c>
      <c r="D65" s="132">
        <v>27</v>
      </c>
      <c r="E65" s="132">
        <v>0</v>
      </c>
      <c r="F65" s="119"/>
      <c r="G65" s="133"/>
      <c r="H65" s="134"/>
      <c r="I65" s="134"/>
      <c r="J65" s="119"/>
      <c r="K65" s="133"/>
      <c r="L65" s="119"/>
    </row>
    <row r="66" ht="20.1" customHeight="1" spans="1:12">
      <c r="A66" s="121" t="s">
        <v>602</v>
      </c>
      <c r="B66" s="122" t="s">
        <v>333</v>
      </c>
      <c r="C66" s="132">
        <f t="shared" si="0"/>
        <v>16.74</v>
      </c>
      <c r="D66" s="132">
        <v>0</v>
      </c>
      <c r="E66" s="133">
        <v>16.74</v>
      </c>
      <c r="F66" s="119"/>
      <c r="G66" s="133"/>
      <c r="H66" s="134"/>
      <c r="I66" s="134"/>
      <c r="J66" s="119"/>
      <c r="K66" s="133"/>
      <c r="L66" s="119"/>
    </row>
    <row r="67" ht="20.1" customHeight="1" spans="1:12">
      <c r="A67" s="121" t="s">
        <v>603</v>
      </c>
      <c r="B67" s="122" t="s">
        <v>383</v>
      </c>
      <c r="C67" s="132">
        <f t="shared" si="0"/>
        <v>16.74</v>
      </c>
      <c r="D67" s="132">
        <v>0</v>
      </c>
      <c r="E67" s="132">
        <v>16.74</v>
      </c>
      <c r="F67" s="119"/>
      <c r="G67" s="133"/>
      <c r="H67" s="134"/>
      <c r="I67" s="134"/>
      <c r="J67" s="119"/>
      <c r="K67" s="133"/>
      <c r="L67" s="119"/>
    </row>
    <row r="68" ht="20.1" customHeight="1" spans="1:12">
      <c r="A68" s="121" t="s">
        <v>384</v>
      </c>
      <c r="B68" s="122" t="s">
        <v>385</v>
      </c>
      <c r="C68" s="132">
        <f t="shared" si="0"/>
        <v>16.74</v>
      </c>
      <c r="D68" s="132">
        <v>0</v>
      </c>
      <c r="E68" s="132">
        <v>16.74</v>
      </c>
      <c r="F68" s="119"/>
      <c r="G68" s="133"/>
      <c r="H68" s="134"/>
      <c r="I68" s="134"/>
      <c r="J68" s="119"/>
      <c r="K68" s="133"/>
      <c r="L68" s="11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81" fitToHeight="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67"/>
  <sheetViews>
    <sheetView showGridLines="0" showZeros="0" zoomScaleSheetLayoutView="60" workbookViewId="0">
      <pane ySplit="6" topLeftCell="A7" activePane="bottomLeft" state="frozen"/>
      <selection/>
      <selection pane="bottomLeft" activeCell="I1" sqref="I$1:P$1048576"/>
    </sheetView>
  </sheetViews>
  <sheetFormatPr defaultColWidth="6.875" defaultRowHeight="12.75" customHeight="1" outlineLevelCol="7"/>
  <cols>
    <col min="1" max="1" width="17.125" style="104" customWidth="1"/>
    <col min="2" max="2" width="29" style="104" customWidth="1"/>
    <col min="3" max="6" width="18" style="104" customWidth="1"/>
    <col min="7" max="7" width="19.5" style="104" customWidth="1"/>
    <col min="8" max="8" width="21" style="104" customWidth="1"/>
    <col min="9" max="16384" width="6.875" style="104"/>
  </cols>
  <sheetData>
    <row r="1" ht="20.1" customHeight="1" spans="1:2">
      <c r="A1" s="105" t="s">
        <v>604</v>
      </c>
      <c r="B1" s="106"/>
    </row>
    <row r="2" ht="44.25" customHeight="1" spans="1:8">
      <c r="A2" s="107" t="s">
        <v>605</v>
      </c>
      <c r="B2" s="107"/>
      <c r="C2" s="107"/>
      <c r="D2" s="107"/>
      <c r="E2" s="107"/>
      <c r="F2" s="107"/>
      <c r="G2" s="107"/>
      <c r="H2" s="107"/>
    </row>
    <row r="3" ht="20.1" customHeight="1" spans="1:8">
      <c r="A3" s="108"/>
      <c r="B3" s="109"/>
      <c r="C3" s="110"/>
      <c r="D3" s="110"/>
      <c r="E3" s="110"/>
      <c r="F3" s="110"/>
      <c r="G3" s="110"/>
      <c r="H3" s="111"/>
    </row>
    <row r="4" ht="25.5" customHeight="1" spans="1:8">
      <c r="A4" s="112"/>
      <c r="B4" s="113"/>
      <c r="C4" s="112"/>
      <c r="D4" s="112"/>
      <c r="E4" s="112"/>
      <c r="F4" s="112"/>
      <c r="G4" s="112"/>
      <c r="H4" s="114" t="s">
        <v>313</v>
      </c>
    </row>
    <row r="5" ht="29.25" customHeight="1" spans="1:8">
      <c r="A5" s="99" t="s">
        <v>341</v>
      </c>
      <c r="B5" s="99" t="s">
        <v>342</v>
      </c>
      <c r="C5" s="99" t="s">
        <v>318</v>
      </c>
      <c r="D5" s="115" t="s">
        <v>344</v>
      </c>
      <c r="E5" s="99" t="s">
        <v>345</v>
      </c>
      <c r="F5" s="99" t="s">
        <v>606</v>
      </c>
      <c r="G5" s="99" t="s">
        <v>607</v>
      </c>
      <c r="H5" s="99" t="s">
        <v>608</v>
      </c>
    </row>
    <row r="6" ht="27" customHeight="1" spans="1:8">
      <c r="A6" s="116"/>
      <c r="B6" s="117" t="s">
        <v>318</v>
      </c>
      <c r="C6" s="118">
        <f t="shared" ref="C6:C67" si="0">D6+E6</f>
        <v>36191.28</v>
      </c>
      <c r="D6" s="119">
        <f>D7+D19+D25+D32+D39+D65</f>
        <v>34498.76</v>
      </c>
      <c r="E6" s="119">
        <f>E7+E19+E25+E32+E39+E65</f>
        <v>1692.52</v>
      </c>
      <c r="F6" s="120"/>
      <c r="G6" s="120"/>
      <c r="H6" s="120"/>
    </row>
    <row r="7" ht="27" customHeight="1" spans="1:8">
      <c r="A7" s="121" t="s">
        <v>529</v>
      </c>
      <c r="B7" s="122" t="s">
        <v>325</v>
      </c>
      <c r="C7" s="118">
        <f t="shared" si="0"/>
        <v>787.59</v>
      </c>
      <c r="D7" s="119">
        <v>787.02</v>
      </c>
      <c r="E7" s="119">
        <v>0.57</v>
      </c>
      <c r="F7" s="120"/>
      <c r="G7" s="120"/>
      <c r="H7" s="120"/>
    </row>
    <row r="8" ht="27" customHeight="1" spans="1:8">
      <c r="A8" s="121" t="s">
        <v>530</v>
      </c>
      <c r="B8" s="122" t="s">
        <v>346</v>
      </c>
      <c r="C8" s="118">
        <f t="shared" si="0"/>
        <v>90.21</v>
      </c>
      <c r="D8" s="119">
        <v>90.21</v>
      </c>
      <c r="E8" s="119">
        <v>0</v>
      </c>
      <c r="F8" s="120"/>
      <c r="G8" s="120"/>
      <c r="H8" s="120"/>
    </row>
    <row r="9" ht="27" customHeight="1" spans="1:8">
      <c r="A9" s="121" t="s">
        <v>347</v>
      </c>
      <c r="B9" s="122" t="s">
        <v>348</v>
      </c>
      <c r="C9" s="118">
        <f t="shared" si="0"/>
        <v>22.32</v>
      </c>
      <c r="D9" s="119">
        <v>22.32</v>
      </c>
      <c r="E9" s="119">
        <v>0</v>
      </c>
      <c r="F9" s="120"/>
      <c r="G9" s="120"/>
      <c r="H9" s="120"/>
    </row>
    <row r="10" ht="27" customHeight="1" spans="1:8">
      <c r="A10" s="121" t="s">
        <v>349</v>
      </c>
      <c r="B10" s="122" t="s">
        <v>350</v>
      </c>
      <c r="C10" s="118">
        <f t="shared" si="0"/>
        <v>11.16</v>
      </c>
      <c r="D10" s="119">
        <v>11.16</v>
      </c>
      <c r="E10" s="119">
        <v>0</v>
      </c>
      <c r="F10" s="120"/>
      <c r="G10" s="120"/>
      <c r="H10" s="120"/>
    </row>
    <row r="11" ht="27" customHeight="1" spans="1:8">
      <c r="A11" s="121" t="s">
        <v>351</v>
      </c>
      <c r="B11" s="122" t="s">
        <v>352</v>
      </c>
      <c r="C11" s="118">
        <f t="shared" si="0"/>
        <v>56.73</v>
      </c>
      <c r="D11" s="119">
        <v>56.73</v>
      </c>
      <c r="E11" s="119">
        <v>0</v>
      </c>
      <c r="F11" s="120"/>
      <c r="G11" s="120"/>
      <c r="H11" s="120"/>
    </row>
    <row r="12" ht="27" customHeight="1" spans="1:8">
      <c r="A12" s="121" t="s">
        <v>531</v>
      </c>
      <c r="B12" s="122" t="s">
        <v>353</v>
      </c>
      <c r="C12" s="118">
        <f t="shared" si="0"/>
        <v>0.57</v>
      </c>
      <c r="D12" s="119">
        <v>0</v>
      </c>
      <c r="E12" s="119">
        <v>0.57</v>
      </c>
      <c r="F12" s="120"/>
      <c r="G12" s="120"/>
      <c r="H12" s="120"/>
    </row>
    <row r="13" ht="27" customHeight="1" spans="1:8">
      <c r="A13" s="121" t="s">
        <v>354</v>
      </c>
      <c r="B13" s="122" t="s">
        <v>355</v>
      </c>
      <c r="C13" s="118">
        <f t="shared" si="0"/>
        <v>0.57</v>
      </c>
      <c r="D13" s="119">
        <v>0</v>
      </c>
      <c r="E13" s="119">
        <v>0.57</v>
      </c>
      <c r="F13" s="120"/>
      <c r="G13" s="120"/>
      <c r="H13" s="120"/>
    </row>
    <row r="14" ht="27" customHeight="1" spans="1:8">
      <c r="A14" s="121" t="s">
        <v>532</v>
      </c>
      <c r="B14" s="122" t="s">
        <v>533</v>
      </c>
      <c r="C14" s="118">
        <f t="shared" si="0"/>
        <v>561.43</v>
      </c>
      <c r="D14" s="119">
        <v>561.43</v>
      </c>
      <c r="E14" s="119">
        <v>0</v>
      </c>
      <c r="F14" s="120"/>
      <c r="G14" s="120"/>
      <c r="H14" s="120"/>
    </row>
    <row r="15" ht="27" customHeight="1" spans="1:8">
      <c r="A15" s="121" t="s">
        <v>534</v>
      </c>
      <c r="B15" s="122" t="s">
        <v>535</v>
      </c>
      <c r="C15" s="118">
        <f t="shared" si="0"/>
        <v>85.33</v>
      </c>
      <c r="D15" s="119">
        <v>85.33</v>
      </c>
      <c r="E15" s="119">
        <v>0</v>
      </c>
      <c r="F15" s="120"/>
      <c r="G15" s="120"/>
      <c r="H15" s="120"/>
    </row>
    <row r="16" ht="27" customHeight="1" spans="1:8">
      <c r="A16" s="121" t="s">
        <v>536</v>
      </c>
      <c r="B16" s="122" t="s">
        <v>537</v>
      </c>
      <c r="C16" s="118">
        <f t="shared" si="0"/>
        <v>476.1</v>
      </c>
      <c r="D16" s="119">
        <v>476.1</v>
      </c>
      <c r="E16" s="119">
        <v>0</v>
      </c>
      <c r="F16" s="120"/>
      <c r="G16" s="120"/>
      <c r="H16" s="120"/>
    </row>
    <row r="17" ht="27" customHeight="1" spans="1:8">
      <c r="A17" s="121" t="s">
        <v>538</v>
      </c>
      <c r="B17" s="122" t="s">
        <v>539</v>
      </c>
      <c r="C17" s="118">
        <f t="shared" si="0"/>
        <v>135.38</v>
      </c>
      <c r="D17" s="119">
        <v>135.38</v>
      </c>
      <c r="E17" s="119">
        <v>0</v>
      </c>
      <c r="F17" s="120"/>
      <c r="G17" s="120"/>
      <c r="H17" s="120"/>
    </row>
    <row r="18" ht="27" customHeight="1" spans="1:8">
      <c r="A18" s="121" t="s">
        <v>540</v>
      </c>
      <c r="B18" s="122" t="s">
        <v>537</v>
      </c>
      <c r="C18" s="118">
        <f t="shared" si="0"/>
        <v>135.38</v>
      </c>
      <c r="D18" s="119">
        <v>135.38</v>
      </c>
      <c r="E18" s="119">
        <v>0</v>
      </c>
      <c r="F18" s="120"/>
      <c r="G18" s="120"/>
      <c r="H18" s="120"/>
    </row>
    <row r="19" ht="27" customHeight="1" spans="1:8">
      <c r="A19" s="121" t="s">
        <v>541</v>
      </c>
      <c r="B19" s="123" t="s">
        <v>356</v>
      </c>
      <c r="C19" s="118">
        <f t="shared" si="0"/>
        <v>23.57</v>
      </c>
      <c r="D19" s="119">
        <v>23.57</v>
      </c>
      <c r="E19" s="119">
        <v>0</v>
      </c>
      <c r="F19" s="120"/>
      <c r="G19" s="120"/>
      <c r="H19" s="120"/>
    </row>
    <row r="20" ht="27" customHeight="1" spans="1:8">
      <c r="A20" s="121" t="s">
        <v>542</v>
      </c>
      <c r="B20" s="122" t="s">
        <v>357</v>
      </c>
      <c r="C20" s="118">
        <f t="shared" si="0"/>
        <v>23.57</v>
      </c>
      <c r="D20" s="119">
        <v>23.57</v>
      </c>
      <c r="E20" s="119">
        <v>0</v>
      </c>
      <c r="F20" s="120"/>
      <c r="G20" s="120"/>
      <c r="H20" s="120"/>
    </row>
    <row r="21" ht="27" customHeight="1" spans="1:8">
      <c r="A21" s="121" t="s">
        <v>358</v>
      </c>
      <c r="B21" s="122" t="s">
        <v>359</v>
      </c>
      <c r="C21" s="118">
        <f t="shared" si="0"/>
        <v>15.77</v>
      </c>
      <c r="D21" s="119">
        <v>15.77</v>
      </c>
      <c r="E21" s="119">
        <v>0</v>
      </c>
      <c r="F21" s="120"/>
      <c r="G21" s="120"/>
      <c r="H21" s="120"/>
    </row>
    <row r="22" ht="27" customHeight="1" spans="1:8">
      <c r="A22" s="121" t="s">
        <v>543</v>
      </c>
      <c r="B22" s="122" t="s">
        <v>544</v>
      </c>
      <c r="C22" s="118">
        <f t="shared" si="0"/>
        <v>0</v>
      </c>
      <c r="D22" s="119">
        <v>0</v>
      </c>
      <c r="E22" s="119">
        <v>0</v>
      </c>
      <c r="F22" s="120"/>
      <c r="G22" s="120"/>
      <c r="H22" s="120"/>
    </row>
    <row r="23" ht="27" customHeight="1" spans="1:8">
      <c r="A23" s="121" t="s">
        <v>360</v>
      </c>
      <c r="B23" s="122" t="s">
        <v>361</v>
      </c>
      <c r="C23" s="118">
        <f t="shared" si="0"/>
        <v>7.8</v>
      </c>
      <c r="D23" s="119">
        <v>7.8</v>
      </c>
      <c r="E23" s="119">
        <v>0</v>
      </c>
      <c r="F23" s="120"/>
      <c r="G23" s="120"/>
      <c r="H23" s="120"/>
    </row>
    <row r="24" ht="27" customHeight="1" spans="1:8">
      <c r="A24" s="121" t="s">
        <v>545</v>
      </c>
      <c r="B24" s="122" t="s">
        <v>546</v>
      </c>
      <c r="C24" s="118">
        <f t="shared" si="0"/>
        <v>0</v>
      </c>
      <c r="D24" s="119">
        <v>0</v>
      </c>
      <c r="E24" s="119">
        <v>0</v>
      </c>
      <c r="F24" s="120"/>
      <c r="G24" s="120"/>
      <c r="H24" s="120"/>
    </row>
    <row r="25" ht="27" customHeight="1" spans="1:8">
      <c r="A25" s="121" t="s">
        <v>547</v>
      </c>
      <c r="B25" s="122" t="s">
        <v>329</v>
      </c>
      <c r="C25" s="118">
        <f t="shared" si="0"/>
        <v>1149.8</v>
      </c>
      <c r="D25" s="119">
        <v>1149.8</v>
      </c>
      <c r="E25" s="119">
        <v>0</v>
      </c>
      <c r="F25" s="120"/>
      <c r="G25" s="120"/>
      <c r="H25" s="120"/>
    </row>
    <row r="26" ht="27" customHeight="1" spans="1:8">
      <c r="A26" s="121" t="s">
        <v>548</v>
      </c>
      <c r="B26" s="122" t="s">
        <v>549</v>
      </c>
      <c r="C26" s="118">
        <f t="shared" si="0"/>
        <v>951</v>
      </c>
      <c r="D26" s="119">
        <v>951</v>
      </c>
      <c r="E26" s="119">
        <v>0</v>
      </c>
      <c r="F26" s="120"/>
      <c r="G26" s="120"/>
      <c r="H26" s="120"/>
    </row>
    <row r="27" ht="27" customHeight="1" spans="1:8">
      <c r="A27" s="121" t="s">
        <v>550</v>
      </c>
      <c r="B27" s="122" t="s">
        <v>551</v>
      </c>
      <c r="C27" s="118">
        <f t="shared" si="0"/>
        <v>951</v>
      </c>
      <c r="D27" s="119">
        <v>951</v>
      </c>
      <c r="E27" s="119">
        <v>0</v>
      </c>
      <c r="F27" s="120"/>
      <c r="G27" s="120"/>
      <c r="H27" s="120"/>
    </row>
    <row r="28" ht="27" customHeight="1" spans="1:8">
      <c r="A28" s="121" t="s">
        <v>552</v>
      </c>
      <c r="B28" s="122" t="s">
        <v>553</v>
      </c>
      <c r="C28" s="118">
        <f t="shared" si="0"/>
        <v>9.8</v>
      </c>
      <c r="D28" s="119">
        <v>9.8</v>
      </c>
      <c r="E28" s="119">
        <v>0</v>
      </c>
      <c r="F28" s="120"/>
      <c r="G28" s="120"/>
      <c r="H28" s="120"/>
    </row>
    <row r="29" ht="27" customHeight="1" spans="1:8">
      <c r="A29" s="121" t="s">
        <v>554</v>
      </c>
      <c r="B29" s="122" t="s">
        <v>555</v>
      </c>
      <c r="C29" s="118">
        <f t="shared" si="0"/>
        <v>9.8</v>
      </c>
      <c r="D29" s="119">
        <v>9.8</v>
      </c>
      <c r="E29" s="119">
        <v>0</v>
      </c>
      <c r="F29" s="120"/>
      <c r="G29" s="120"/>
      <c r="H29" s="120"/>
    </row>
    <row r="30" ht="27" customHeight="1" spans="1:8">
      <c r="A30" s="121" t="s">
        <v>556</v>
      </c>
      <c r="B30" s="122" t="s">
        <v>557</v>
      </c>
      <c r="C30" s="118">
        <f t="shared" si="0"/>
        <v>189</v>
      </c>
      <c r="D30" s="119">
        <v>189</v>
      </c>
      <c r="E30" s="119">
        <v>0</v>
      </c>
      <c r="F30" s="120"/>
      <c r="G30" s="120"/>
      <c r="H30" s="120"/>
    </row>
    <row r="31" ht="27" customHeight="1" spans="1:8">
      <c r="A31" s="121" t="s">
        <v>558</v>
      </c>
      <c r="B31" s="122" t="s">
        <v>559</v>
      </c>
      <c r="C31" s="118">
        <f t="shared" si="0"/>
        <v>189</v>
      </c>
      <c r="D31" s="119">
        <v>189</v>
      </c>
      <c r="E31" s="119">
        <v>0</v>
      </c>
      <c r="F31" s="120"/>
      <c r="G31" s="120"/>
      <c r="H31" s="120"/>
    </row>
    <row r="32" ht="27" customHeight="1" spans="1:8">
      <c r="A32" s="121" t="s">
        <v>560</v>
      </c>
      <c r="B32" s="122" t="s">
        <v>331</v>
      </c>
      <c r="C32" s="118">
        <f t="shared" si="0"/>
        <v>5.72</v>
      </c>
      <c r="D32" s="119">
        <v>5.72</v>
      </c>
      <c r="E32" s="119">
        <v>0</v>
      </c>
      <c r="F32" s="120"/>
      <c r="G32" s="120"/>
      <c r="H32" s="120"/>
    </row>
    <row r="33" ht="27" customHeight="1" spans="1:8">
      <c r="A33" s="121" t="s">
        <v>561</v>
      </c>
      <c r="B33" s="122" t="s">
        <v>562</v>
      </c>
      <c r="C33" s="118">
        <f t="shared" si="0"/>
        <v>0</v>
      </c>
      <c r="D33" s="119">
        <v>0</v>
      </c>
      <c r="E33" s="119">
        <v>0</v>
      </c>
      <c r="F33" s="120"/>
      <c r="G33" s="120"/>
      <c r="H33" s="120"/>
    </row>
    <row r="34" ht="27" customHeight="1" spans="1:8">
      <c r="A34" s="121" t="s">
        <v>563</v>
      </c>
      <c r="B34" s="122" t="s">
        <v>564</v>
      </c>
      <c r="C34" s="118">
        <f t="shared" si="0"/>
        <v>0</v>
      </c>
      <c r="D34" s="119">
        <v>0</v>
      </c>
      <c r="E34" s="119">
        <v>0</v>
      </c>
      <c r="F34" s="120"/>
      <c r="G34" s="120"/>
      <c r="H34" s="120"/>
    </row>
    <row r="35" ht="27" customHeight="1" spans="1:8">
      <c r="A35" s="121" t="s">
        <v>565</v>
      </c>
      <c r="B35" s="122" t="s">
        <v>566</v>
      </c>
      <c r="C35" s="118">
        <f t="shared" si="0"/>
        <v>5.72</v>
      </c>
      <c r="D35" s="119">
        <v>5.72</v>
      </c>
      <c r="E35" s="119">
        <v>0</v>
      </c>
      <c r="F35" s="120"/>
      <c r="G35" s="120"/>
      <c r="H35" s="120"/>
    </row>
    <row r="36" ht="27" customHeight="1" spans="1:8">
      <c r="A36" s="121" t="s">
        <v>567</v>
      </c>
      <c r="B36" s="122" t="s">
        <v>568</v>
      </c>
      <c r="C36" s="118">
        <f t="shared" si="0"/>
        <v>5.72</v>
      </c>
      <c r="D36" s="119">
        <v>5.72</v>
      </c>
      <c r="E36" s="119">
        <v>0</v>
      </c>
      <c r="F36" s="120"/>
      <c r="G36" s="120"/>
      <c r="H36" s="120"/>
    </row>
    <row r="37" ht="27" customHeight="1" spans="1:8">
      <c r="A37" s="121" t="s">
        <v>569</v>
      </c>
      <c r="B37" s="122" t="s">
        <v>570</v>
      </c>
      <c r="C37" s="118">
        <f t="shared" si="0"/>
        <v>0</v>
      </c>
      <c r="D37" s="119">
        <v>0</v>
      </c>
      <c r="E37" s="119">
        <v>0</v>
      </c>
      <c r="F37" s="120"/>
      <c r="G37" s="120"/>
      <c r="H37" s="120"/>
    </row>
    <row r="38" ht="27" customHeight="1" spans="1:8">
      <c r="A38" s="121" t="s">
        <v>571</v>
      </c>
      <c r="B38" s="122" t="s">
        <v>572</v>
      </c>
      <c r="C38" s="118">
        <f t="shared" si="0"/>
        <v>0</v>
      </c>
      <c r="D38" s="119">
        <v>0</v>
      </c>
      <c r="E38" s="119">
        <v>0</v>
      </c>
      <c r="F38" s="120"/>
      <c r="G38" s="120"/>
      <c r="H38" s="120"/>
    </row>
    <row r="39" ht="27" customHeight="1" spans="1:8">
      <c r="A39" s="121" t="s">
        <v>573</v>
      </c>
      <c r="B39" s="122" t="s">
        <v>332</v>
      </c>
      <c r="C39" s="118">
        <f t="shared" si="0"/>
        <v>34207.86</v>
      </c>
      <c r="D39" s="119">
        <v>32515.91</v>
      </c>
      <c r="E39" s="119">
        <v>1691.95</v>
      </c>
      <c r="F39" s="120"/>
      <c r="G39" s="120"/>
      <c r="H39" s="120"/>
    </row>
    <row r="40" ht="27" customHeight="1" spans="1:8">
      <c r="A40" s="121" t="s">
        <v>574</v>
      </c>
      <c r="B40" s="122" t="s">
        <v>362</v>
      </c>
      <c r="C40" s="118">
        <f t="shared" si="0"/>
        <v>34074.54</v>
      </c>
      <c r="D40" s="119">
        <v>32382.59</v>
      </c>
      <c r="E40" s="119">
        <v>1691.95</v>
      </c>
      <c r="F40" s="120"/>
      <c r="G40" s="120"/>
      <c r="H40" s="120"/>
    </row>
    <row r="41" ht="27" customHeight="1" spans="1:8">
      <c r="A41" s="121" t="s">
        <v>363</v>
      </c>
      <c r="B41" s="122" t="s">
        <v>364</v>
      </c>
      <c r="C41" s="118">
        <f t="shared" si="0"/>
        <v>306.51</v>
      </c>
      <c r="D41" s="119">
        <v>306.51</v>
      </c>
      <c r="E41" s="119">
        <v>0</v>
      </c>
      <c r="F41" s="120"/>
      <c r="G41" s="120"/>
      <c r="H41" s="120"/>
    </row>
    <row r="42" ht="27" customHeight="1" spans="1:8">
      <c r="A42" s="121" t="s">
        <v>365</v>
      </c>
      <c r="B42" s="122" t="s">
        <v>366</v>
      </c>
      <c r="C42" s="118">
        <f t="shared" si="0"/>
        <v>767.29</v>
      </c>
      <c r="D42" s="119">
        <v>97.29</v>
      </c>
      <c r="E42" s="119">
        <v>670</v>
      </c>
      <c r="F42" s="120"/>
      <c r="G42" s="120"/>
      <c r="H42" s="120"/>
    </row>
    <row r="43" ht="27" customHeight="1" spans="1:8">
      <c r="A43" s="121" t="s">
        <v>367</v>
      </c>
      <c r="B43" s="122" t="s">
        <v>368</v>
      </c>
      <c r="C43" s="118">
        <f t="shared" si="0"/>
        <v>96.95</v>
      </c>
      <c r="D43" s="119">
        <v>0</v>
      </c>
      <c r="E43" s="119">
        <v>96.95</v>
      </c>
      <c r="F43" s="120"/>
      <c r="G43" s="120"/>
      <c r="H43" s="120"/>
    </row>
    <row r="44" ht="27" customHeight="1" spans="1:8">
      <c r="A44" s="121" t="s">
        <v>369</v>
      </c>
      <c r="B44" s="122" t="s">
        <v>370</v>
      </c>
      <c r="C44" s="118">
        <f t="shared" si="0"/>
        <v>18027.03</v>
      </c>
      <c r="D44" s="119">
        <v>17907.03</v>
      </c>
      <c r="E44" s="119">
        <v>120</v>
      </c>
      <c r="F44" s="120"/>
      <c r="G44" s="120"/>
      <c r="H44" s="120"/>
    </row>
    <row r="45" ht="27" customHeight="1" spans="1:8">
      <c r="A45" s="121" t="s">
        <v>371</v>
      </c>
      <c r="B45" s="122" t="s">
        <v>372</v>
      </c>
      <c r="C45" s="118">
        <f t="shared" si="0"/>
        <v>555.28</v>
      </c>
      <c r="D45" s="119">
        <v>255.28</v>
      </c>
      <c r="E45" s="119">
        <v>300</v>
      </c>
      <c r="F45" s="120"/>
      <c r="G45" s="120"/>
      <c r="H45" s="120"/>
    </row>
    <row r="46" ht="27" customHeight="1" spans="1:8">
      <c r="A46" s="121" t="s">
        <v>575</v>
      </c>
      <c r="B46" s="122" t="s">
        <v>576</v>
      </c>
      <c r="C46" s="118">
        <f t="shared" si="0"/>
        <v>319</v>
      </c>
      <c r="D46" s="119">
        <v>319</v>
      </c>
      <c r="E46" s="119">
        <v>0</v>
      </c>
      <c r="F46" s="120"/>
      <c r="G46" s="120"/>
      <c r="H46" s="120"/>
    </row>
    <row r="47" ht="27" customHeight="1" spans="1:8">
      <c r="A47" s="121" t="s">
        <v>373</v>
      </c>
      <c r="B47" s="122" t="s">
        <v>374</v>
      </c>
      <c r="C47" s="118">
        <f t="shared" si="0"/>
        <v>30</v>
      </c>
      <c r="D47" s="119">
        <v>0</v>
      </c>
      <c r="E47" s="119">
        <v>30</v>
      </c>
      <c r="F47" s="120"/>
      <c r="G47" s="120"/>
      <c r="H47" s="120"/>
    </row>
    <row r="48" ht="27" customHeight="1" spans="1:8">
      <c r="A48" s="121" t="s">
        <v>375</v>
      </c>
      <c r="B48" s="122" t="s">
        <v>376</v>
      </c>
      <c r="C48" s="118">
        <f t="shared" si="0"/>
        <v>35.09</v>
      </c>
      <c r="D48" s="119">
        <v>28.09</v>
      </c>
      <c r="E48" s="119">
        <v>7</v>
      </c>
      <c r="F48" s="120"/>
      <c r="G48" s="120"/>
      <c r="H48" s="120"/>
    </row>
    <row r="49" ht="27" customHeight="1" spans="1:8">
      <c r="A49" s="121" t="s">
        <v>377</v>
      </c>
      <c r="B49" s="122" t="s">
        <v>378</v>
      </c>
      <c r="C49" s="118">
        <f t="shared" si="0"/>
        <v>410.94</v>
      </c>
      <c r="D49" s="119">
        <v>70.94</v>
      </c>
      <c r="E49" s="119">
        <v>340</v>
      </c>
      <c r="F49" s="120"/>
      <c r="G49" s="120"/>
      <c r="H49" s="120"/>
    </row>
    <row r="50" ht="27" customHeight="1" spans="1:8">
      <c r="A50" s="121" t="s">
        <v>577</v>
      </c>
      <c r="B50" s="122" t="s">
        <v>578</v>
      </c>
      <c r="C50" s="118">
        <f t="shared" si="0"/>
        <v>0</v>
      </c>
      <c r="D50" s="119">
        <v>0</v>
      </c>
      <c r="E50" s="119">
        <v>0</v>
      </c>
      <c r="F50" s="120"/>
      <c r="G50" s="120"/>
      <c r="H50" s="120"/>
    </row>
    <row r="51" ht="27" customHeight="1" spans="1:8">
      <c r="A51" s="121" t="s">
        <v>579</v>
      </c>
      <c r="B51" s="122" t="s">
        <v>580</v>
      </c>
      <c r="C51" s="118">
        <f t="shared" si="0"/>
        <v>25.44</v>
      </c>
      <c r="D51" s="119">
        <v>25.44</v>
      </c>
      <c r="E51" s="119">
        <v>0</v>
      </c>
      <c r="F51" s="120"/>
      <c r="G51" s="120"/>
      <c r="H51" s="120"/>
    </row>
    <row r="52" ht="27" customHeight="1" spans="1:8">
      <c r="A52" s="121" t="s">
        <v>379</v>
      </c>
      <c r="B52" s="122" t="s">
        <v>380</v>
      </c>
      <c r="C52" s="118">
        <f t="shared" si="0"/>
        <v>164.48</v>
      </c>
      <c r="D52" s="119">
        <v>56.48</v>
      </c>
      <c r="E52" s="119">
        <v>108</v>
      </c>
      <c r="F52" s="120"/>
      <c r="G52" s="120"/>
      <c r="H52" s="120"/>
    </row>
    <row r="53" ht="27" customHeight="1" spans="1:8">
      <c r="A53" s="121" t="s">
        <v>581</v>
      </c>
      <c r="B53" s="122" t="s">
        <v>582</v>
      </c>
      <c r="C53" s="118">
        <f t="shared" si="0"/>
        <v>100</v>
      </c>
      <c r="D53" s="119">
        <v>100</v>
      </c>
      <c r="E53" s="119">
        <v>0</v>
      </c>
      <c r="F53" s="120"/>
      <c r="G53" s="120"/>
      <c r="H53" s="120"/>
    </row>
    <row r="54" ht="27" customHeight="1" spans="1:8">
      <c r="A54" s="121" t="s">
        <v>583</v>
      </c>
      <c r="B54" s="122" t="s">
        <v>584</v>
      </c>
      <c r="C54" s="118">
        <f t="shared" si="0"/>
        <v>11361.3</v>
      </c>
      <c r="D54" s="119">
        <v>11361.3</v>
      </c>
      <c r="E54" s="119">
        <v>0</v>
      </c>
      <c r="F54" s="120"/>
      <c r="G54" s="120"/>
      <c r="H54" s="120"/>
    </row>
    <row r="55" ht="27" customHeight="1" spans="1:8">
      <c r="A55" s="121" t="s">
        <v>585</v>
      </c>
      <c r="B55" s="122" t="s">
        <v>586</v>
      </c>
      <c r="C55" s="118">
        <f t="shared" si="0"/>
        <v>1845.83</v>
      </c>
      <c r="D55" s="119">
        <v>1845.83</v>
      </c>
      <c r="E55" s="119">
        <v>0</v>
      </c>
      <c r="F55" s="120"/>
      <c r="G55" s="120"/>
      <c r="H55" s="120"/>
    </row>
    <row r="56" ht="27" customHeight="1" spans="1:8">
      <c r="A56" s="121" t="s">
        <v>587</v>
      </c>
      <c r="B56" s="122" t="s">
        <v>588</v>
      </c>
      <c r="C56" s="118">
        <f t="shared" si="0"/>
        <v>9.4</v>
      </c>
      <c r="D56" s="119">
        <v>9.4</v>
      </c>
      <c r="E56" s="119">
        <v>0</v>
      </c>
      <c r="F56" s="120"/>
      <c r="G56" s="120"/>
      <c r="H56" s="120"/>
    </row>
    <row r="57" ht="27" customHeight="1" spans="1:8">
      <c r="A57" s="121" t="s">
        <v>381</v>
      </c>
      <c r="B57" s="122" t="s">
        <v>382</v>
      </c>
      <c r="C57" s="118">
        <f t="shared" si="0"/>
        <v>20</v>
      </c>
      <c r="D57" s="119">
        <v>0</v>
      </c>
      <c r="E57" s="119">
        <v>20</v>
      </c>
      <c r="F57" s="120"/>
      <c r="G57" s="120"/>
      <c r="H57" s="120"/>
    </row>
    <row r="58" ht="27" customHeight="1" spans="1:8">
      <c r="A58" s="121" t="s">
        <v>589</v>
      </c>
      <c r="B58" s="122" t="s">
        <v>590</v>
      </c>
      <c r="C58" s="118">
        <f t="shared" si="0"/>
        <v>0</v>
      </c>
      <c r="D58" s="119">
        <v>0</v>
      </c>
      <c r="E58" s="119">
        <v>0</v>
      </c>
      <c r="F58" s="120"/>
      <c r="G58" s="120"/>
      <c r="H58" s="120"/>
    </row>
    <row r="59" ht="27" customHeight="1" spans="1:8">
      <c r="A59" s="121" t="s">
        <v>591</v>
      </c>
      <c r="B59" s="122" t="s">
        <v>592</v>
      </c>
      <c r="C59" s="118">
        <f t="shared" si="0"/>
        <v>0</v>
      </c>
      <c r="D59" s="119">
        <v>0</v>
      </c>
      <c r="E59" s="119">
        <v>0</v>
      </c>
      <c r="F59" s="120"/>
      <c r="G59" s="120"/>
      <c r="H59" s="120"/>
    </row>
    <row r="60" ht="27" customHeight="1" spans="1:8">
      <c r="A60" s="121" t="s">
        <v>593</v>
      </c>
      <c r="B60" s="122" t="s">
        <v>594</v>
      </c>
      <c r="C60" s="118">
        <f t="shared" si="0"/>
        <v>0</v>
      </c>
      <c r="D60" s="119">
        <v>0</v>
      </c>
      <c r="E60" s="119">
        <v>0</v>
      </c>
      <c r="F60" s="120"/>
      <c r="G60" s="120"/>
      <c r="H60" s="120"/>
    </row>
    <row r="61" ht="27" customHeight="1" spans="1:8">
      <c r="A61" s="121" t="s">
        <v>595</v>
      </c>
      <c r="B61" s="122" t="s">
        <v>596</v>
      </c>
      <c r="C61" s="118">
        <f t="shared" si="0"/>
        <v>106.32</v>
      </c>
      <c r="D61" s="119">
        <v>106.32</v>
      </c>
      <c r="E61" s="119">
        <v>0</v>
      </c>
      <c r="F61" s="120"/>
      <c r="G61" s="120"/>
      <c r="H61" s="120"/>
    </row>
    <row r="62" ht="27" customHeight="1" spans="1:8">
      <c r="A62" s="121" t="s">
        <v>597</v>
      </c>
      <c r="B62" s="122" t="s">
        <v>598</v>
      </c>
      <c r="C62" s="118">
        <f t="shared" si="0"/>
        <v>106.32</v>
      </c>
      <c r="D62" s="119">
        <v>106.32</v>
      </c>
      <c r="E62" s="119">
        <v>0</v>
      </c>
      <c r="F62" s="120"/>
      <c r="G62" s="120"/>
      <c r="H62" s="120"/>
    </row>
    <row r="63" ht="27" customHeight="1" spans="1:8">
      <c r="A63" s="121" t="s">
        <v>599</v>
      </c>
      <c r="B63" s="122" t="s">
        <v>600</v>
      </c>
      <c r="C63" s="118">
        <f t="shared" si="0"/>
        <v>27</v>
      </c>
      <c r="D63" s="119">
        <v>27</v>
      </c>
      <c r="E63" s="119">
        <v>0</v>
      </c>
      <c r="F63" s="120"/>
      <c r="G63" s="120"/>
      <c r="H63" s="120"/>
    </row>
    <row r="64" ht="27" customHeight="1" spans="1:8">
      <c r="A64" s="121" t="s">
        <v>601</v>
      </c>
      <c r="B64" s="122" t="s">
        <v>537</v>
      </c>
      <c r="C64" s="118">
        <f t="shared" si="0"/>
        <v>27</v>
      </c>
      <c r="D64" s="119">
        <v>27</v>
      </c>
      <c r="E64" s="119">
        <v>0</v>
      </c>
      <c r="F64" s="120"/>
      <c r="G64" s="120"/>
      <c r="H64" s="120"/>
    </row>
    <row r="65" ht="27" customHeight="1" spans="1:8">
      <c r="A65" s="121" t="s">
        <v>602</v>
      </c>
      <c r="B65" s="122" t="s">
        <v>333</v>
      </c>
      <c r="C65" s="118">
        <f t="shared" si="0"/>
        <v>16.74</v>
      </c>
      <c r="D65" s="119">
        <v>16.74</v>
      </c>
      <c r="E65" s="119">
        <v>0</v>
      </c>
      <c r="F65" s="120"/>
      <c r="G65" s="120"/>
      <c r="H65" s="120"/>
    </row>
    <row r="66" ht="27" customHeight="1" spans="1:8">
      <c r="A66" s="121" t="s">
        <v>603</v>
      </c>
      <c r="B66" s="122" t="s">
        <v>383</v>
      </c>
      <c r="C66" s="118">
        <f t="shared" si="0"/>
        <v>16.74</v>
      </c>
      <c r="D66" s="119">
        <v>16.74</v>
      </c>
      <c r="E66" s="119">
        <v>0</v>
      </c>
      <c r="F66" s="120"/>
      <c r="G66" s="120"/>
      <c r="H66" s="120"/>
    </row>
    <row r="67" ht="27" customHeight="1" spans="1:8">
      <c r="A67" s="121" t="s">
        <v>384</v>
      </c>
      <c r="B67" s="122" t="s">
        <v>385</v>
      </c>
      <c r="C67" s="118">
        <f t="shared" si="0"/>
        <v>16.74</v>
      </c>
      <c r="D67" s="119">
        <v>16.74</v>
      </c>
      <c r="E67" s="119">
        <v>0</v>
      </c>
      <c r="F67" s="120"/>
      <c r="G67" s="120"/>
      <c r="H67" s="120"/>
    </row>
  </sheetData>
  <mergeCells count="1">
    <mergeCell ref="A2:H2"/>
  </mergeCells>
  <printOptions horizontalCentered="1"/>
  <pageMargins left="0" right="0" top="1" bottom="1" header="0.5" footer="0.5"/>
  <pageSetup paperSize="9" scale="92"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绩效目标申报表(1)</vt:lpstr>
      <vt:lpstr>11 绩效目标申报表(2)</vt:lpstr>
      <vt:lpstr>11 绩效目标申报表(3)</vt:lpstr>
      <vt:lpstr>11 绩效目标申报表(4)</vt:lpstr>
      <vt:lpstr>11 绩效目标申报表(5)</vt:lpstr>
      <vt:lpstr>11 绩效目标申报表(6)</vt:lpstr>
      <vt:lpstr>11 绩效目标申报表(7)</vt:lpstr>
      <vt:lpstr>11 绩效目标申报表(8)</vt:lpstr>
      <vt:lpstr>11 绩效目标申报表(9)</vt:lpstr>
      <vt:lpstr>11 绩效目标申报表(10)</vt:lpstr>
      <vt:lpstr>11 绩效目标申报表(11)</vt:lpstr>
      <vt:lpstr>11 绩效目标申报表(12)</vt:lpstr>
      <vt:lpstr>11 绩效目标申报表(13)</vt:lpstr>
      <vt:lpstr>11 绩效目标申报表(14)</vt:lpstr>
      <vt:lpstr>11 绩效目标申报表(15)</vt:lpstr>
      <vt:lpstr>11 绩效目标申报表(16)</vt:lpstr>
      <vt:lpstr>11 绩效目标申报表(17)</vt:lpstr>
      <vt:lpstr>11 绩效目标申报表(18)</vt:lpstr>
      <vt:lpstr>11 绩效目标申报表(19)</vt:lpstr>
      <vt:lpstr>11 绩效目标申报表(20)</vt:lpstr>
      <vt:lpstr>11 绩效目标申报表(21)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2022-09-27T09:56:13Z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2052-11.1.0.11875</vt:lpwstr>
  </property>
</Properties>
</file>