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机关公示表" sheetId="10" r:id="rId1"/>
  </sheets>
  <calcPr calcId="144525"/>
</workbook>
</file>

<file path=xl/sharedStrings.xml><?xml version="1.0" encoding="utf-8"?>
<sst xmlns="http://schemas.openxmlformats.org/spreadsheetml/2006/main" count="57" uniqueCount="32">
  <si>
    <t>2023年机关上挂人员职称评审得分统计公示表</t>
  </si>
  <si>
    <t>序号</t>
  </si>
  <si>
    <t>姓名</t>
  </si>
  <si>
    <t>工作年限</t>
  </si>
  <si>
    <t>现聘职务</t>
  </si>
  <si>
    <t>工作量</t>
  </si>
  <si>
    <t>干部任职</t>
  </si>
  <si>
    <t>履职绩效</t>
  </si>
  <si>
    <t>教学水平</t>
  </si>
  <si>
    <t>技能竞赛</t>
  </si>
  <si>
    <t>现场赛课</t>
  </si>
  <si>
    <t>教科研</t>
  </si>
  <si>
    <t>表彰激励</t>
  </si>
  <si>
    <t>组织测评</t>
  </si>
  <si>
    <t>总计</t>
  </si>
  <si>
    <t>推荐情况</t>
  </si>
  <si>
    <t>备注</t>
  </si>
  <si>
    <t>得分</t>
  </si>
  <si>
    <t>折算得分</t>
  </si>
  <si>
    <t>折算后得分</t>
  </si>
  <si>
    <t>小计</t>
  </si>
  <si>
    <t>四项小计</t>
  </si>
  <si>
    <t>李罡</t>
  </si>
  <si>
    <t>拟推荐</t>
  </si>
  <si>
    <t>高级</t>
  </si>
  <si>
    <t>李天福</t>
  </si>
  <si>
    <t>李金群</t>
  </si>
  <si>
    <t>叶小兵</t>
  </si>
  <si>
    <t>李林</t>
  </si>
  <si>
    <t>中级</t>
  </si>
  <si>
    <t>桂钰洁</t>
  </si>
  <si>
    <t>公示时间：2023年10月17日－10月23日，如有异议，请实名咨询或反映。电话：85880852，85880129.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</si>
</sst>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方正小标宋_GBK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"/>
  <sheetViews>
    <sheetView tabSelected="1" workbookViewId="0">
      <selection activeCell="Z9" sqref="Z9"/>
    </sheetView>
  </sheetViews>
  <sheetFormatPr defaultColWidth="6.25" defaultRowHeight="13.5"/>
  <cols>
    <col min="1" max="2" width="6.25" customWidth="1"/>
    <col min="3" max="3" width="5.375" customWidth="1"/>
    <col min="4" max="4" width="7" style="1" customWidth="1"/>
    <col min="5" max="5" width="6.25" customWidth="1"/>
    <col min="6" max="6" width="6" style="1" customWidth="1"/>
    <col min="7" max="7" width="5.375" customWidth="1"/>
    <col min="8" max="8" width="8.125" style="1" customWidth="1"/>
    <col min="9" max="9" width="5.75" customWidth="1"/>
    <col min="10" max="10" width="6.625" style="2" customWidth="1"/>
    <col min="11" max="11" width="6.375" style="2" customWidth="1"/>
    <col min="12" max="12" width="5.5" style="3" customWidth="1"/>
    <col min="13" max="14" width="5.5" customWidth="1"/>
    <col min="15" max="15" width="5.125" customWidth="1"/>
    <col min="16" max="16" width="6" customWidth="1"/>
    <col min="17" max="17" width="7.25" style="1" customWidth="1"/>
    <col min="18" max="18" width="5.5" customWidth="1"/>
    <col min="19" max="19" width="6.875" style="4" customWidth="1"/>
    <col min="20" max="20" width="7.5" customWidth="1"/>
    <col min="21" max="16373" width="6.25" customWidth="1"/>
  </cols>
  <sheetData>
    <row r="1" ht="57" customHeight="1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40" customHeight="1" spans="1:23">
      <c r="A2" s="6" t="s">
        <v>1</v>
      </c>
      <c r="B2" s="6" t="s">
        <v>2</v>
      </c>
      <c r="C2" s="7" t="s">
        <v>3</v>
      </c>
      <c r="D2" s="8" t="s">
        <v>3</v>
      </c>
      <c r="E2" s="7" t="s">
        <v>4</v>
      </c>
      <c r="F2" s="8" t="s">
        <v>4</v>
      </c>
      <c r="G2" s="7" t="s">
        <v>5</v>
      </c>
      <c r="H2" s="8" t="s">
        <v>5</v>
      </c>
      <c r="I2" s="7" t="s">
        <v>6</v>
      </c>
      <c r="J2" s="14" t="s">
        <v>6</v>
      </c>
      <c r="K2" s="14" t="s">
        <v>7</v>
      </c>
      <c r="L2" s="15" t="s">
        <v>8</v>
      </c>
      <c r="M2" s="7" t="s">
        <v>9</v>
      </c>
      <c r="N2" s="7" t="s">
        <v>10</v>
      </c>
      <c r="O2" s="7" t="s">
        <v>11</v>
      </c>
      <c r="P2" s="7" t="s">
        <v>8</v>
      </c>
      <c r="Q2" s="8" t="s">
        <v>8</v>
      </c>
      <c r="R2" s="7" t="s">
        <v>12</v>
      </c>
      <c r="S2" s="18" t="s">
        <v>12</v>
      </c>
      <c r="T2" s="19" t="s">
        <v>13</v>
      </c>
      <c r="U2" s="19" t="s">
        <v>14</v>
      </c>
      <c r="V2" s="19" t="s">
        <v>15</v>
      </c>
      <c r="W2" s="19" t="s">
        <v>16</v>
      </c>
    </row>
    <row r="3" ht="39" customHeight="1" spans="1:23">
      <c r="A3" s="9"/>
      <c r="B3" s="9"/>
      <c r="C3" s="7" t="s">
        <v>17</v>
      </c>
      <c r="D3" s="8" t="s">
        <v>18</v>
      </c>
      <c r="E3" s="7" t="s">
        <v>17</v>
      </c>
      <c r="F3" s="8" t="s">
        <v>18</v>
      </c>
      <c r="G3" s="7" t="s">
        <v>17</v>
      </c>
      <c r="H3" s="8" t="s">
        <v>19</v>
      </c>
      <c r="I3" s="7" t="s">
        <v>17</v>
      </c>
      <c r="J3" s="14" t="s">
        <v>18</v>
      </c>
      <c r="K3" s="14" t="s">
        <v>20</v>
      </c>
      <c r="L3" s="15" t="s">
        <v>17</v>
      </c>
      <c r="M3" s="7" t="s">
        <v>17</v>
      </c>
      <c r="N3" s="7" t="s">
        <v>17</v>
      </c>
      <c r="O3" s="7" t="s">
        <v>17</v>
      </c>
      <c r="P3" s="7" t="s">
        <v>21</v>
      </c>
      <c r="Q3" s="8" t="s">
        <v>19</v>
      </c>
      <c r="R3" s="7" t="s">
        <v>17</v>
      </c>
      <c r="S3" s="18" t="s">
        <v>19</v>
      </c>
      <c r="T3" s="20"/>
      <c r="U3" s="20"/>
      <c r="V3" s="20"/>
      <c r="W3" s="20"/>
    </row>
    <row r="4" ht="29" customHeight="1" spans="1:23">
      <c r="A4" s="10">
        <v>1</v>
      </c>
      <c r="B4" s="10" t="s">
        <v>22</v>
      </c>
      <c r="C4" s="10">
        <v>34</v>
      </c>
      <c r="D4" s="11">
        <f>C4/34*10</f>
        <v>10</v>
      </c>
      <c r="E4" s="10">
        <v>18</v>
      </c>
      <c r="F4" s="11">
        <f>E4/18*5</f>
        <v>5</v>
      </c>
      <c r="G4" s="10">
        <v>5</v>
      </c>
      <c r="H4" s="11">
        <f>G4/5.6*5</f>
        <v>4.46428571428571</v>
      </c>
      <c r="I4" s="10">
        <v>13.06</v>
      </c>
      <c r="J4" s="11">
        <f>I4/13.06*5</f>
        <v>5</v>
      </c>
      <c r="K4" s="16">
        <v>43.3</v>
      </c>
      <c r="L4" s="17">
        <v>3</v>
      </c>
      <c r="M4" s="10">
        <v>0</v>
      </c>
      <c r="N4" s="10">
        <v>0</v>
      </c>
      <c r="O4" s="10">
        <v>2</v>
      </c>
      <c r="P4" s="10">
        <f t="shared" ref="P4:P9" si="0">SUM(L4:O4)</f>
        <v>5</v>
      </c>
      <c r="Q4" s="11">
        <f>P4/11.8*10</f>
        <v>4.23728813559322</v>
      </c>
      <c r="R4" s="10">
        <v>14</v>
      </c>
      <c r="S4" s="11">
        <f>R4/14*10</f>
        <v>10</v>
      </c>
      <c r="T4" s="10">
        <v>8.99</v>
      </c>
      <c r="U4" s="10">
        <f t="shared" ref="U4:U9" si="1">D4+F4+H4+J4+K4+Q4+S4+T4</f>
        <v>90.9915738498789</v>
      </c>
      <c r="V4" s="10" t="s">
        <v>23</v>
      </c>
      <c r="W4" s="10" t="s">
        <v>24</v>
      </c>
    </row>
    <row r="5" ht="29" customHeight="1" spans="1:23">
      <c r="A5" s="10">
        <v>2</v>
      </c>
      <c r="B5" s="10" t="s">
        <v>25</v>
      </c>
      <c r="C5" s="10">
        <v>30</v>
      </c>
      <c r="D5" s="11">
        <f>C5/34*10</f>
        <v>8.82352941176471</v>
      </c>
      <c r="E5" s="10">
        <v>11</v>
      </c>
      <c r="F5" s="11">
        <f>E5/18*5</f>
        <v>3.05555555555556</v>
      </c>
      <c r="G5" s="10">
        <v>5.6</v>
      </c>
      <c r="H5" s="11">
        <f>G5/5.6*5</f>
        <v>5</v>
      </c>
      <c r="I5" s="10">
        <v>6.6</v>
      </c>
      <c r="J5" s="11">
        <f>I5/13.06*5</f>
        <v>2.52679938744257</v>
      </c>
      <c r="K5" s="16">
        <v>41.2</v>
      </c>
      <c r="L5" s="17">
        <v>2</v>
      </c>
      <c r="M5" s="10">
        <v>0</v>
      </c>
      <c r="N5" s="10">
        <v>0</v>
      </c>
      <c r="O5" s="10">
        <v>1.7</v>
      </c>
      <c r="P5" s="10">
        <f t="shared" si="0"/>
        <v>3.7</v>
      </c>
      <c r="Q5" s="11">
        <f>P5/11.8*10</f>
        <v>3.13559322033898</v>
      </c>
      <c r="R5" s="10">
        <v>11</v>
      </c>
      <c r="S5" s="11">
        <f>R5/14*10</f>
        <v>7.85714285714286</v>
      </c>
      <c r="T5" s="10">
        <v>8.38</v>
      </c>
      <c r="U5" s="10">
        <f t="shared" si="1"/>
        <v>79.9786204322447</v>
      </c>
      <c r="V5" s="10" t="s">
        <v>23</v>
      </c>
      <c r="W5" s="10" t="s">
        <v>24</v>
      </c>
    </row>
    <row r="6" ht="29" customHeight="1" spans="1:23">
      <c r="A6" s="10">
        <v>3</v>
      </c>
      <c r="B6" s="10" t="s">
        <v>26</v>
      </c>
      <c r="C6" s="10">
        <v>26</v>
      </c>
      <c r="D6" s="11">
        <f>C6/34*10</f>
        <v>7.64705882352941</v>
      </c>
      <c r="E6" s="10">
        <v>11</v>
      </c>
      <c r="F6" s="11">
        <f>E6/18*5</f>
        <v>3.05555555555556</v>
      </c>
      <c r="G6" s="10">
        <v>5.4</v>
      </c>
      <c r="H6" s="11">
        <f>G6/5.6*5</f>
        <v>4.82142857142857</v>
      </c>
      <c r="I6" s="10">
        <v>5.6</v>
      </c>
      <c r="J6" s="11">
        <f>I6/13.06*5</f>
        <v>2.14395099540582</v>
      </c>
      <c r="K6" s="16">
        <v>40.4</v>
      </c>
      <c r="L6" s="17">
        <v>3</v>
      </c>
      <c r="M6" s="10">
        <v>0</v>
      </c>
      <c r="N6" s="10">
        <v>0</v>
      </c>
      <c r="O6" s="10">
        <v>8.8</v>
      </c>
      <c r="P6" s="10">
        <f t="shared" si="0"/>
        <v>11.8</v>
      </c>
      <c r="Q6" s="11">
        <f>P6/11.8*10</f>
        <v>10</v>
      </c>
      <c r="R6" s="10">
        <v>3</v>
      </c>
      <c r="S6" s="11">
        <f>R6/14*10</f>
        <v>2.14285714285714</v>
      </c>
      <c r="T6" s="10">
        <v>8.02</v>
      </c>
      <c r="U6" s="10">
        <f t="shared" si="1"/>
        <v>78.2308510887765</v>
      </c>
      <c r="V6" s="10"/>
      <c r="W6" s="10" t="s">
        <v>24</v>
      </c>
    </row>
    <row r="7" ht="29" customHeight="1" spans="1:23">
      <c r="A7" s="10">
        <v>4</v>
      </c>
      <c r="B7" s="10" t="s">
        <v>27</v>
      </c>
      <c r="C7" s="10">
        <v>23</v>
      </c>
      <c r="D7" s="11">
        <f>C7/34*10</f>
        <v>6.76470588235294</v>
      </c>
      <c r="E7" s="10">
        <v>7</v>
      </c>
      <c r="F7" s="11">
        <f>E7/18*5</f>
        <v>1.94444444444444</v>
      </c>
      <c r="G7" s="10">
        <v>5</v>
      </c>
      <c r="H7" s="11">
        <f>G7/5.6*5</f>
        <v>4.46428571428571</v>
      </c>
      <c r="I7" s="10">
        <v>3</v>
      </c>
      <c r="J7" s="11">
        <f>I7/13.06*5</f>
        <v>1.14854517611026</v>
      </c>
      <c r="K7" s="16">
        <v>41.8</v>
      </c>
      <c r="L7" s="17">
        <v>1</v>
      </c>
      <c r="M7" s="10">
        <v>3</v>
      </c>
      <c r="N7" s="10">
        <v>6</v>
      </c>
      <c r="O7" s="10">
        <v>1.5</v>
      </c>
      <c r="P7" s="10">
        <f t="shared" si="0"/>
        <v>11.5</v>
      </c>
      <c r="Q7" s="11">
        <f>P7/11.8*10</f>
        <v>9.74576271186441</v>
      </c>
      <c r="R7" s="10">
        <v>0</v>
      </c>
      <c r="S7" s="11">
        <f>R7/14*10</f>
        <v>0</v>
      </c>
      <c r="T7" s="10">
        <v>8.37</v>
      </c>
      <c r="U7" s="10">
        <f t="shared" si="1"/>
        <v>74.2377439290578</v>
      </c>
      <c r="V7" s="10"/>
      <c r="W7" s="10" t="s">
        <v>24</v>
      </c>
    </row>
    <row r="8" ht="29" customHeight="1" spans="1:23">
      <c r="A8" s="10">
        <v>5</v>
      </c>
      <c r="B8" s="10" t="s">
        <v>28</v>
      </c>
      <c r="C8" s="10">
        <v>10</v>
      </c>
      <c r="D8" s="11">
        <f>C8/18*10</f>
        <v>5.55555555555556</v>
      </c>
      <c r="E8" s="10">
        <v>7</v>
      </c>
      <c r="F8" s="11">
        <f>E8/7*5</f>
        <v>5</v>
      </c>
      <c r="G8" s="10">
        <v>5</v>
      </c>
      <c r="H8" s="11">
        <v>5</v>
      </c>
      <c r="I8" s="10">
        <v>1.2</v>
      </c>
      <c r="J8" s="16">
        <v>1.2</v>
      </c>
      <c r="K8" s="16">
        <v>42.2</v>
      </c>
      <c r="L8" s="17">
        <v>1</v>
      </c>
      <c r="M8" s="10">
        <v>6</v>
      </c>
      <c r="N8" s="10">
        <v>0</v>
      </c>
      <c r="O8" s="10">
        <v>10.6</v>
      </c>
      <c r="P8" s="10">
        <f t="shared" si="0"/>
        <v>17.6</v>
      </c>
      <c r="Q8" s="11">
        <f>P8/17.6*10</f>
        <v>10</v>
      </c>
      <c r="R8" s="10">
        <v>0</v>
      </c>
      <c r="S8" s="21">
        <f>R261</f>
        <v>0</v>
      </c>
      <c r="T8" s="10">
        <v>8.41</v>
      </c>
      <c r="U8" s="10">
        <f t="shared" si="1"/>
        <v>77.3655555555556</v>
      </c>
      <c r="V8" s="10" t="s">
        <v>23</v>
      </c>
      <c r="W8" s="10" t="s">
        <v>29</v>
      </c>
    </row>
    <row r="9" ht="29" customHeight="1" spans="1:23">
      <c r="A9" s="10">
        <v>6</v>
      </c>
      <c r="B9" s="10" t="s">
        <v>30</v>
      </c>
      <c r="C9" s="10">
        <v>18</v>
      </c>
      <c r="D9" s="11">
        <f>C9/18*10</f>
        <v>10</v>
      </c>
      <c r="E9" s="10">
        <v>2</v>
      </c>
      <c r="F9" s="11">
        <f>E9/7*5</f>
        <v>1.42857142857143</v>
      </c>
      <c r="G9" s="10">
        <v>5</v>
      </c>
      <c r="H9" s="11">
        <v>5</v>
      </c>
      <c r="I9" s="10">
        <v>1.2</v>
      </c>
      <c r="J9" s="16">
        <v>1.2</v>
      </c>
      <c r="K9" s="16">
        <v>41.2</v>
      </c>
      <c r="L9" s="17">
        <v>0</v>
      </c>
      <c r="M9" s="10">
        <v>6</v>
      </c>
      <c r="N9" s="10">
        <v>0</v>
      </c>
      <c r="O9" s="10">
        <v>3</v>
      </c>
      <c r="P9" s="10">
        <f t="shared" si="0"/>
        <v>9</v>
      </c>
      <c r="Q9" s="11">
        <f>P9/17.6*10</f>
        <v>5.11363636363636</v>
      </c>
      <c r="R9" s="10">
        <v>0</v>
      </c>
      <c r="S9" s="21">
        <v>0</v>
      </c>
      <c r="T9" s="10">
        <v>8.79</v>
      </c>
      <c r="U9" s="10">
        <f t="shared" si="1"/>
        <v>72.7322077922078</v>
      </c>
      <c r="V9" s="10"/>
      <c r="W9" s="10" t="s">
        <v>29</v>
      </c>
    </row>
    <row r="11" ht="46" customHeight="1" spans="2:23">
      <c r="B11" s="12" t="s">
        <v>31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</sheetData>
  <sortState ref="A4:X7">
    <sortCondition ref="U4:U7" descending="1"/>
  </sortState>
  <mergeCells count="8">
    <mergeCell ref="A1:W1"/>
    <mergeCell ref="B11:W11"/>
    <mergeCell ref="A2:A3"/>
    <mergeCell ref="B2:B3"/>
    <mergeCell ref="T2:T3"/>
    <mergeCell ref="U2:U3"/>
    <mergeCell ref="V2:V3"/>
    <mergeCell ref="W2:W3"/>
  </mergeCells>
  <printOptions horizontalCentered="1"/>
  <pageMargins left="0.357638888888889" right="0.35763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机关公示表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文档存本地丢失不负责</cp:lastModifiedBy>
  <dcterms:created xsi:type="dcterms:W3CDTF">2023-10-10T13:54:00Z</dcterms:created>
  <dcterms:modified xsi:type="dcterms:W3CDTF">2023-10-17T08:18:43Z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657A35DC1B02485EBC8A7FB20352F672_11</vt:lpwstr>
  </property>
  <property fmtid="{D5CDD505-2E9C-101B-9397-08002B2CF9AE}" pid="3" name="KSOProductBuildVer">
    <vt:lpwstr>2052-12.1.0.15712</vt:lpwstr>
  </property>
</Properties>
</file>