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<sst xmlns="http://schemas.openxmlformats.org/spreadsheetml/2006/main" count="58" uniqueCount="53">
  <si>
    <t>重庆市綦江区2016年区级政府性基金预算支出执行表</t>
  </si>
  <si>
    <t>（按功能分类科目到项级）</t>
  </si>
  <si>
    <t>汇总编制：綦江区财政局</t>
  </si>
  <si>
    <t>单位：万元</t>
  </si>
  <si>
    <t>科目编码</t>
  </si>
  <si>
    <t>科目名称</t>
  </si>
  <si>
    <t>执行数</t>
  </si>
  <si>
    <t>其中</t>
  </si>
  <si>
    <t>区本级</t>
  </si>
  <si>
    <t>街镇级</t>
  </si>
  <si>
    <t>支出合计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</si>
  <si>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</si>
  <si>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</si>
  <si>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</si>
  <si>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</si>
  <si>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</si>
  <si>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</si>
  <si>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</si>
  <si>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</si>
  <si>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</si>
  <si>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</si>
  <si>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</si>
  <si>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</si>
  <si>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</si>
  <si>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</si>
  <si>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</si>
  <si>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</si>
  <si>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</si>
  <si>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</si>
  <si>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其他新增建设用地土地有偿使用费安排的支出</t>
  </si>
  <si>
    <t xml:space="preserve">  污水处理费及对应专项债务收入安排的支出</t>
  </si>
  <si>
    <t xml:space="preserve">    污水处理设施建设和运营</t>
  </si>
  <si>
    <t>农林水支出</t>
  </si>
  <si>
    <t xml:space="preserve">  大中型水库库区基金及对应专项债务收入安排的支出</t>
  </si>
  <si>
    <t xml:space="preserve">  三峡水库库区基金支出</t>
  </si>
  <si>
    <t xml:space="preserve">    其他三峡水库库区基金支出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</si>
  <si>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</si>
  <si>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</si>
  <si>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</si>
  <si>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  其他彩票发行销售机构业务费安排的支出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</si>
  <si>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</si>
  <si>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</si>
  <si>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</si>
  <si>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</si>
  <si>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</si>
  <si>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</si>
  <si>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</si>
  <si>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</si>
  <si>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</si>
  <si>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</si>
  <si>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>债务发行费用支出</t>
  </si>
  <si>
    <t xml:space="preserve">  地方政府专项债务发行费用支出</t>
  </si>
  <si>
    <t xml:space="preserve">    国有土地使用权出让金债务发行费用支出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</si>
</sst>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vertical="center"/>
    </xf>
    <xf numFmtId="177" fontId="39" fillId="0" borderId="1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6&#24180;&#34903;&#38215;&#36130;&#25919;&#36130;&#21147;&#26377;&#20851;&#25351;&#26631;&#26680;&#23545;&#3492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超欠拨情况"/>
      <sheetName val="街镇财力情况"/>
      <sheetName val="一般公共预算收支"/>
      <sheetName val="政府性基金预算收支"/>
      <sheetName val="一般公共预算收支整理"/>
      <sheetName val="基金支出透视"/>
      <sheetName val="政府性基金整理"/>
      <sheetName val="公共透视"/>
      <sheetName val="公共整理表12.30"/>
    </sheetNames>
    <sheetDataSet>
      <sheetData sheetId="5">
        <row r="10">
          <cell r="I10">
            <v>212</v>
          </cell>
          <cell r="J10">
            <v>5139.3</v>
          </cell>
        </row>
        <row r="11">
          <cell r="I11">
            <v>229</v>
          </cell>
          <cell r="J11">
            <v>99.2</v>
          </cell>
        </row>
        <row r="12">
          <cell r="I12">
            <v>21208</v>
          </cell>
          <cell r="J12">
            <v>4249.3</v>
          </cell>
        </row>
        <row r="13">
          <cell r="I13">
            <v>21209</v>
          </cell>
          <cell r="J13">
            <v>0</v>
          </cell>
        </row>
        <row r="14">
          <cell r="I14">
            <v>22960</v>
          </cell>
          <cell r="J14">
            <v>99.2</v>
          </cell>
        </row>
        <row r="15">
          <cell r="I15">
            <v>2296003</v>
          </cell>
          <cell r="J15">
            <v>99.2</v>
          </cell>
        </row>
        <row r="16">
          <cell r="I16">
            <v>2120801</v>
          </cell>
          <cell r="J16">
            <v>3607.6</v>
          </cell>
        </row>
        <row r="17">
          <cell r="I17">
            <v>2120802</v>
          </cell>
          <cell r="J17">
            <v>390</v>
          </cell>
        </row>
        <row r="18">
          <cell r="I18">
            <v>2120803</v>
          </cell>
          <cell r="J18">
            <v>0</v>
          </cell>
        </row>
        <row r="19">
          <cell r="I19">
            <v>2120804</v>
          </cell>
          <cell r="J19">
            <v>9.1</v>
          </cell>
        </row>
        <row r="20">
          <cell r="I20">
            <v>2120805</v>
          </cell>
          <cell r="J20">
            <v>0</v>
          </cell>
        </row>
        <row r="21">
          <cell r="I21">
            <v>2120806</v>
          </cell>
          <cell r="J21">
            <v>120.8</v>
          </cell>
        </row>
        <row r="22">
          <cell r="I22">
            <v>2120899</v>
          </cell>
          <cell r="J22">
            <v>121.8</v>
          </cell>
        </row>
        <row r="23">
          <cell r="I23">
            <v>2120901</v>
          </cell>
          <cell r="J23">
            <v>0</v>
          </cell>
        </row>
        <row r="24">
          <cell r="I24">
            <v>2120999</v>
          </cell>
        </row>
        <row r="25">
          <cell r="I25">
            <v>21211</v>
          </cell>
          <cell r="J25">
            <v>0</v>
          </cell>
        </row>
        <row r="26">
          <cell r="I26">
            <v>21212</v>
          </cell>
          <cell r="J26">
            <v>890</v>
          </cell>
        </row>
        <row r="27">
          <cell r="I27">
            <v>2121299</v>
          </cell>
          <cell r="J27">
            <v>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12.8515625" style="4" customWidth="1"/>
    <col min="2" max="2" width="58.421875" style="4" customWidth="1"/>
    <col min="3" max="3" width="13.28125" style="4" customWidth="1"/>
    <col min="4" max="4" width="12.8515625" style="4" customWidth="1"/>
    <col min="5" max="5" width="9.8515625" style="4" customWidth="1"/>
    <col min="6" max="16384" width="9.00390625" style="4" customWidth="1"/>
  </cols>
  <sheetData>
    <row r="1" spans="1:5" s="1" customFormat="1" ht="31.5" customHeight="1">
      <c r="A1" s="5" t="s">
        <v>0</v>
      </c>
      <c r="B1" s="5"/>
      <c r="C1" s="5"/>
      <c r="D1" s="5"/>
      <c r="E1" s="5"/>
    </row>
    <row r="2" spans="1:5" s="2" customFormat="1" ht="18.75" customHeight="1">
      <c r="A2" s="6" t="s">
        <v>1</v>
      </c>
      <c r="B2" s="6"/>
      <c r="C2" s="6"/>
      <c r="D2" s="6"/>
      <c r="E2" s="6"/>
    </row>
    <row r="3" spans="1:5" s="1" customFormat="1" ht="16.5" customHeight="1">
      <c r="A3" s="1" t="s">
        <v>2</v>
      </c>
      <c r="C3" s="7"/>
      <c r="E3" s="7" t="s">
        <v>3</v>
      </c>
    </row>
    <row r="4" spans="1:5" s="1" customFormat="1" ht="18.75" customHeight="1">
      <c r="A4" s="8" t="s">
        <v>4</v>
      </c>
      <c r="B4" s="8" t="s">
        <v>5</v>
      </c>
      <c r="C4" s="9" t="s">
        <v>6</v>
      </c>
      <c r="D4" s="9" t="s">
        <v>7</v>
      </c>
      <c r="E4" s="9"/>
    </row>
    <row r="5" spans="1:5" s="1" customFormat="1" ht="21" customHeight="1">
      <c r="A5" s="10"/>
      <c r="B5" s="10"/>
      <c r="C5" s="9"/>
      <c r="D5" s="9" t="s">
        <v>8</v>
      </c>
      <c r="E5" s="9" t="s">
        <v>9</v>
      </c>
    </row>
    <row r="6" spans="1:5" ht="19.5" customHeight="1">
      <c r="A6" s="11" t="s">
        <v>10</v>
      </c>
      <c r="B6" s="12"/>
      <c r="C6" s="13">
        <f>D6+E6</f>
        <v>92166.66005399999</v>
      </c>
      <c r="D6" s="13">
        <v>86928.16005399999</v>
      </c>
      <c r="E6" s="14">
        <f>E7+E14+E31+E48+E36+E51</f>
        <v>5238.5</v>
      </c>
    </row>
    <row r="7" spans="1:5" s="3" customFormat="1" ht="19.5" customHeight="1">
      <c r="A7" s="15">
        <v>208</v>
      </c>
      <c r="B7" s="16" t="s">
        <v>11</v>
      </c>
      <c r="C7" s="13">
        <f aca="true" t="shared" si="0" ref="C7:C53">D7+E7</f>
        <v>762.0231</v>
      </c>
      <c r="D7" s="13">
        <v>762.0231</v>
      </c>
      <c r="E7" s="14"/>
    </row>
    <row r="8" spans="1:5" s="3" customFormat="1" ht="19.5" customHeight="1">
      <c r="A8" s="15">
        <v>20822</v>
      </c>
      <c r="B8" s="16" t="s">
        <v>12</v>
      </c>
      <c r="C8" s="13">
        <f t="shared" si="0"/>
        <v>556.0231</v>
      </c>
      <c r="D8" s="13">
        <v>556.0231</v>
      </c>
      <c r="E8" s="14"/>
    </row>
    <row r="9" spans="1:5" ht="19.5" customHeight="1">
      <c r="A9" s="17">
        <v>2082201</v>
      </c>
      <c r="B9" s="18" t="s">
        <v>13</v>
      </c>
      <c r="C9" s="19">
        <f t="shared" si="0"/>
        <v>57</v>
      </c>
      <c r="D9" s="19">
        <v>57</v>
      </c>
      <c r="E9" s="14"/>
    </row>
    <row r="10" spans="1:5" ht="19.5" customHeight="1">
      <c r="A10" s="17">
        <v>2082202</v>
      </c>
      <c r="B10" s="18" t="s">
        <v>14</v>
      </c>
      <c r="C10" s="19">
        <f t="shared" si="0"/>
        <v>480.0231</v>
      </c>
      <c r="D10" s="19">
        <v>480.0231</v>
      </c>
      <c r="E10" s="14"/>
    </row>
    <row r="11" spans="1:5" ht="19.5" customHeight="1">
      <c r="A11" s="17">
        <v>2082299</v>
      </c>
      <c r="B11" s="18" t="s">
        <v>15</v>
      </c>
      <c r="C11" s="19">
        <f t="shared" si="0"/>
        <v>19</v>
      </c>
      <c r="D11" s="19">
        <v>19</v>
      </c>
      <c r="E11" s="14"/>
    </row>
    <row r="12" spans="1:5" s="3" customFormat="1" ht="19.5" customHeight="1">
      <c r="A12" s="15">
        <v>20823</v>
      </c>
      <c r="B12" s="16" t="s">
        <v>16</v>
      </c>
      <c r="C12" s="13">
        <f t="shared" si="0"/>
        <v>206</v>
      </c>
      <c r="D12" s="13">
        <v>206</v>
      </c>
      <c r="E12" s="14"/>
    </row>
    <row r="13" spans="1:5" ht="19.5" customHeight="1">
      <c r="A13" s="17">
        <v>2082302</v>
      </c>
      <c r="B13" s="18" t="s">
        <v>14</v>
      </c>
      <c r="C13" s="19">
        <f t="shared" si="0"/>
        <v>206</v>
      </c>
      <c r="D13" s="19">
        <v>206</v>
      </c>
      <c r="E13" s="14"/>
    </row>
    <row r="14" spans="1:5" s="3" customFormat="1" ht="19.5" customHeight="1">
      <c r="A14" s="15">
        <v>212</v>
      </c>
      <c r="B14" s="16" t="s">
        <v>17</v>
      </c>
      <c r="C14" s="13">
        <f t="shared" si="0"/>
        <v>83086.671434</v>
      </c>
      <c r="D14" s="13">
        <v>77947.371434</v>
      </c>
      <c r="E14" s="14">
        <f>VLOOKUP(A14,'[1]基金支出透视'!$I$10:$J$27,2,0)</f>
        <v>5139.3</v>
      </c>
    </row>
    <row r="15" spans="1:5" s="3" customFormat="1" ht="19.5" customHeight="1">
      <c r="A15" s="15">
        <v>21208</v>
      </c>
      <c r="B15" s="16" t="s">
        <v>18</v>
      </c>
      <c r="C15" s="13">
        <f t="shared" si="0"/>
        <v>72281.470734</v>
      </c>
      <c r="D15" s="13">
        <v>68032.170734</v>
      </c>
      <c r="E15" s="14">
        <f>VLOOKUP(A15,'[1]基金支出透视'!$I$10:$J$27,2,0)</f>
        <v>4249.3</v>
      </c>
    </row>
    <row r="16" spans="1:5" ht="19.5" customHeight="1">
      <c r="A16" s="17">
        <v>2120801</v>
      </c>
      <c r="B16" s="18" t="s">
        <v>19</v>
      </c>
      <c r="C16" s="19">
        <f t="shared" si="0"/>
        <v>58833.6931</v>
      </c>
      <c r="D16" s="19">
        <v>55226.0931</v>
      </c>
      <c r="E16" s="14">
        <f>VLOOKUP(A16,'[1]基金支出透视'!$I$10:$J$27,2,0)</f>
        <v>3607.6</v>
      </c>
    </row>
    <row r="17" spans="1:5" ht="19.5" customHeight="1">
      <c r="A17" s="17">
        <v>2120802</v>
      </c>
      <c r="B17" s="18" t="s">
        <v>20</v>
      </c>
      <c r="C17" s="19">
        <f t="shared" si="0"/>
        <v>1017</v>
      </c>
      <c r="D17" s="19">
        <v>627</v>
      </c>
      <c r="E17" s="14">
        <f>VLOOKUP(A17,'[1]基金支出透视'!$I$10:$J$27,2,0)</f>
        <v>390</v>
      </c>
    </row>
    <row r="18" spans="1:5" ht="19.5" customHeight="1">
      <c r="A18" s="17">
        <v>2120806</v>
      </c>
      <c r="B18" s="18" t="s">
        <v>21</v>
      </c>
      <c r="C18" s="19">
        <f t="shared" si="0"/>
        <v>260.8</v>
      </c>
      <c r="D18" s="19">
        <v>140</v>
      </c>
      <c r="E18" s="14">
        <f>VLOOKUP(A18,'[1]基金支出透视'!$I$10:$J$27,2,0)</f>
        <v>120.8</v>
      </c>
    </row>
    <row r="19" spans="1:5" ht="19.5" customHeight="1">
      <c r="A19" s="17">
        <v>2120899</v>
      </c>
      <c r="B19" s="18" t="s">
        <v>22</v>
      </c>
      <c r="C19" s="19">
        <f t="shared" si="0"/>
        <v>12160.877634</v>
      </c>
      <c r="D19" s="19">
        <v>12039.077634000001</v>
      </c>
      <c r="E19" s="14">
        <f>VLOOKUP(A19,'[1]基金支出透视'!$I$10:$J$27,2,0)</f>
        <v>121.8</v>
      </c>
    </row>
    <row r="20" spans="1:5" s="3" customFormat="1" ht="19.5" customHeight="1">
      <c r="A20" s="15">
        <v>21209</v>
      </c>
      <c r="B20" s="16" t="s">
        <v>23</v>
      </c>
      <c r="C20" s="13">
        <f t="shared" si="0"/>
        <v>1810.7031</v>
      </c>
      <c r="D20" s="13">
        <v>1810.7031</v>
      </c>
      <c r="E20" s="14"/>
    </row>
    <row r="21" spans="1:5" ht="19.5" customHeight="1">
      <c r="A21" s="17">
        <v>2120901</v>
      </c>
      <c r="B21" s="18" t="s">
        <v>24</v>
      </c>
      <c r="C21" s="19">
        <f t="shared" si="0"/>
        <v>1810.7031</v>
      </c>
      <c r="D21" s="19">
        <v>1810.7031</v>
      </c>
      <c r="E21" s="14"/>
    </row>
    <row r="22" spans="1:5" s="3" customFormat="1" ht="19.5" customHeight="1">
      <c r="A22" s="15">
        <v>21210</v>
      </c>
      <c r="B22" s="16" t="s">
        <v>25</v>
      </c>
      <c r="C22" s="13">
        <f t="shared" si="0"/>
        <v>6528.3778</v>
      </c>
      <c r="D22" s="13">
        <v>6528.3778</v>
      </c>
      <c r="E22" s="14"/>
    </row>
    <row r="23" spans="1:5" ht="19.5" customHeight="1">
      <c r="A23" s="17">
        <v>2121001</v>
      </c>
      <c r="B23" s="18" t="s">
        <v>19</v>
      </c>
      <c r="C23" s="19">
        <f t="shared" si="0"/>
        <v>6293</v>
      </c>
      <c r="D23" s="19">
        <v>6293</v>
      </c>
      <c r="E23" s="14"/>
    </row>
    <row r="24" spans="1:5" ht="19.5" customHeight="1">
      <c r="A24" s="17">
        <v>2121099</v>
      </c>
      <c r="B24" s="18" t="s">
        <v>26</v>
      </c>
      <c r="C24" s="19">
        <f t="shared" si="0"/>
        <v>235.3778</v>
      </c>
      <c r="D24" s="19">
        <v>235.3778</v>
      </c>
      <c r="E24" s="14"/>
    </row>
    <row r="25" spans="1:5" s="3" customFormat="1" ht="19.5" customHeight="1">
      <c r="A25" s="15">
        <v>21211</v>
      </c>
      <c r="B25" s="16" t="s">
        <v>27</v>
      </c>
      <c r="C25" s="13">
        <f t="shared" si="0"/>
        <v>590.8198</v>
      </c>
      <c r="D25" s="13">
        <v>590.8198</v>
      </c>
      <c r="E25" s="14"/>
    </row>
    <row r="26" spans="1:5" s="3" customFormat="1" ht="19.5" customHeight="1">
      <c r="A26" s="15">
        <v>21211</v>
      </c>
      <c r="B26" s="16" t="s">
        <v>27</v>
      </c>
      <c r="C26" s="13">
        <f t="shared" si="0"/>
        <v>590.8198</v>
      </c>
      <c r="D26" s="13">
        <v>590.8198</v>
      </c>
      <c r="E26" s="14"/>
    </row>
    <row r="27" spans="1:5" s="3" customFormat="1" ht="19.5" customHeight="1">
      <c r="A27" s="15">
        <v>21212</v>
      </c>
      <c r="B27" s="16" t="s">
        <v>28</v>
      </c>
      <c r="C27" s="13">
        <f t="shared" si="0"/>
        <v>1509</v>
      </c>
      <c r="D27" s="13">
        <v>619</v>
      </c>
      <c r="E27" s="14">
        <f>VLOOKUP(A27,'[1]基金支出透视'!$I$10:$J$27,2,0)</f>
        <v>890</v>
      </c>
    </row>
    <row r="28" spans="1:5" ht="19.5" customHeight="1">
      <c r="A28" s="17">
        <v>2121299</v>
      </c>
      <c r="B28" s="18" t="s">
        <v>29</v>
      </c>
      <c r="C28" s="19">
        <f t="shared" si="0"/>
        <v>1509</v>
      </c>
      <c r="D28" s="19">
        <v>619</v>
      </c>
      <c r="E28" s="14">
        <f>VLOOKUP(A28,'[1]基金支出透视'!$I$10:$J$27,2,0)</f>
        <v>890</v>
      </c>
    </row>
    <row r="29" spans="1:5" s="3" customFormat="1" ht="19.5" customHeight="1">
      <c r="A29" s="15">
        <v>21214</v>
      </c>
      <c r="B29" s="16" t="s">
        <v>30</v>
      </c>
      <c r="C29" s="13">
        <f t="shared" si="0"/>
        <v>366.3</v>
      </c>
      <c r="D29" s="13">
        <v>366.3</v>
      </c>
      <c r="E29" s="14"/>
    </row>
    <row r="30" spans="1:5" ht="19.5" customHeight="1">
      <c r="A30" s="17">
        <v>2121401</v>
      </c>
      <c r="B30" s="18" t="s">
        <v>31</v>
      </c>
      <c r="C30" s="19">
        <f t="shared" si="0"/>
        <v>366.3</v>
      </c>
      <c r="D30" s="19">
        <v>366.3</v>
      </c>
      <c r="E30" s="14"/>
    </row>
    <row r="31" spans="1:5" s="3" customFormat="1" ht="19.5" customHeight="1">
      <c r="A31" s="15">
        <v>213</v>
      </c>
      <c r="B31" s="16" t="s">
        <v>32</v>
      </c>
      <c r="C31" s="13">
        <f t="shared" si="0"/>
        <v>196</v>
      </c>
      <c r="D31" s="13">
        <v>196</v>
      </c>
      <c r="E31" s="14"/>
    </row>
    <row r="32" spans="1:5" s="3" customFormat="1" ht="19.5" customHeight="1">
      <c r="A32" s="15">
        <v>21366</v>
      </c>
      <c r="B32" s="16" t="s">
        <v>33</v>
      </c>
      <c r="C32" s="13">
        <f t="shared" si="0"/>
        <v>146</v>
      </c>
      <c r="D32" s="13">
        <v>146</v>
      </c>
      <c r="E32" s="14"/>
    </row>
    <row r="33" spans="1:5" ht="19.5" customHeight="1">
      <c r="A33" s="17">
        <v>2136601</v>
      </c>
      <c r="B33" s="18" t="s">
        <v>14</v>
      </c>
      <c r="C33" s="19">
        <f t="shared" si="0"/>
        <v>146</v>
      </c>
      <c r="D33" s="19">
        <v>146</v>
      </c>
      <c r="E33" s="14"/>
    </row>
    <row r="34" spans="1:5" s="3" customFormat="1" ht="19.5" customHeight="1">
      <c r="A34" s="15">
        <v>21367</v>
      </c>
      <c r="B34" s="16" t="s">
        <v>34</v>
      </c>
      <c r="C34" s="13">
        <f t="shared" si="0"/>
        <v>50</v>
      </c>
      <c r="D34" s="13">
        <v>50</v>
      </c>
      <c r="E34" s="14"/>
    </row>
    <row r="35" spans="1:5" ht="19.5" customHeight="1">
      <c r="A35" s="17">
        <v>2136799</v>
      </c>
      <c r="B35" s="18" t="s">
        <v>35</v>
      </c>
      <c r="C35" s="19">
        <f t="shared" si="0"/>
        <v>50</v>
      </c>
      <c r="D35" s="19">
        <v>50</v>
      </c>
      <c r="E35" s="14"/>
    </row>
    <row r="36" spans="1:5" s="3" customFormat="1" ht="19.5" customHeight="1">
      <c r="A36" s="15">
        <v>229</v>
      </c>
      <c r="B36" s="16" t="s">
        <v>36</v>
      </c>
      <c r="C36" s="13">
        <f t="shared" si="0"/>
        <v>4906.104735</v>
      </c>
      <c r="D36" s="13">
        <v>4806.904735</v>
      </c>
      <c r="E36" s="14">
        <f>VLOOKUP(A36,'[1]基金支出透视'!$I$10:$J$27,2,0)</f>
        <v>99.2</v>
      </c>
    </row>
    <row r="37" spans="1:5" s="3" customFormat="1" ht="19.5" customHeight="1">
      <c r="A37" s="15">
        <v>22904</v>
      </c>
      <c r="B37" s="16" t="s">
        <v>37</v>
      </c>
      <c r="C37" s="13">
        <f t="shared" si="0"/>
        <v>2632.4201350000003</v>
      </c>
      <c r="D37" s="13">
        <v>2632.4201350000003</v>
      </c>
      <c r="E37" s="14"/>
    </row>
    <row r="38" spans="1:5" s="3" customFormat="1" ht="19.5" customHeight="1">
      <c r="A38" s="15">
        <v>22904</v>
      </c>
      <c r="B38" s="16" t="s">
        <v>37</v>
      </c>
      <c r="C38" s="13">
        <f t="shared" si="0"/>
        <v>2632.4201350000003</v>
      </c>
      <c r="D38" s="13">
        <v>2632.4201350000003</v>
      </c>
      <c r="E38" s="14"/>
    </row>
    <row r="39" spans="1:5" s="3" customFormat="1" ht="19.5" customHeight="1">
      <c r="A39" s="15">
        <v>22908</v>
      </c>
      <c r="B39" s="16" t="s">
        <v>38</v>
      </c>
      <c r="C39" s="13">
        <f t="shared" si="0"/>
        <v>101</v>
      </c>
      <c r="D39" s="13">
        <v>101</v>
      </c>
      <c r="E39" s="14"/>
    </row>
    <row r="40" spans="1:5" ht="19.5" customHeight="1">
      <c r="A40" s="17">
        <v>2290899</v>
      </c>
      <c r="B40" s="18" t="s">
        <v>39</v>
      </c>
      <c r="C40" s="19">
        <f t="shared" si="0"/>
        <v>101</v>
      </c>
      <c r="D40" s="19">
        <v>101</v>
      </c>
      <c r="E40" s="14"/>
    </row>
    <row r="41" spans="1:5" s="3" customFormat="1" ht="19.5" customHeight="1">
      <c r="A41" s="15">
        <v>22960</v>
      </c>
      <c r="B41" s="16" t="s">
        <v>40</v>
      </c>
      <c r="C41" s="13">
        <f t="shared" si="0"/>
        <v>2172.6845999999996</v>
      </c>
      <c r="D41" s="13">
        <v>2073.4846</v>
      </c>
      <c r="E41" s="14">
        <f>VLOOKUP(A41,'[1]基金支出透视'!$I$10:$J$27,2,0)</f>
        <v>99.2</v>
      </c>
    </row>
    <row r="42" spans="1:5" ht="19.5" customHeight="1">
      <c r="A42" s="17">
        <v>2296002</v>
      </c>
      <c r="B42" s="18" t="s">
        <v>41</v>
      </c>
      <c r="C42" s="19">
        <f t="shared" si="0"/>
        <v>1177</v>
      </c>
      <c r="D42" s="19">
        <v>1177</v>
      </c>
      <c r="E42" s="14"/>
    </row>
    <row r="43" spans="1:5" ht="19.5" customHeight="1">
      <c r="A43" s="17">
        <v>2296003</v>
      </c>
      <c r="B43" s="18" t="s">
        <v>42</v>
      </c>
      <c r="C43" s="19">
        <f t="shared" si="0"/>
        <v>479.6846</v>
      </c>
      <c r="D43" s="19">
        <v>380.4846</v>
      </c>
      <c r="E43" s="14">
        <f>VLOOKUP(A43,'[1]基金支出透视'!$I$10:$J$27,2,0)</f>
        <v>99.2</v>
      </c>
    </row>
    <row r="44" spans="1:5" ht="19.5" customHeight="1">
      <c r="A44" s="17">
        <v>2296004</v>
      </c>
      <c r="B44" s="18" t="s">
        <v>43</v>
      </c>
      <c r="C44" s="19">
        <f t="shared" si="0"/>
        <v>139</v>
      </c>
      <c r="D44" s="19">
        <v>139</v>
      </c>
      <c r="E44" s="14"/>
    </row>
    <row r="45" spans="1:5" ht="19.5" customHeight="1">
      <c r="A45" s="17">
        <v>2296006</v>
      </c>
      <c r="B45" s="18" t="s">
        <v>44</v>
      </c>
      <c r="C45" s="19">
        <f t="shared" si="0"/>
        <v>234</v>
      </c>
      <c r="D45" s="19">
        <v>234</v>
      </c>
      <c r="E45" s="14"/>
    </row>
    <row r="46" spans="1:5" ht="19.5" customHeight="1">
      <c r="A46" s="17">
        <v>2296013</v>
      </c>
      <c r="B46" s="18" t="s">
        <v>45</v>
      </c>
      <c r="C46" s="19">
        <f t="shared" si="0"/>
        <v>88</v>
      </c>
      <c r="D46" s="19">
        <v>88</v>
      </c>
      <c r="E46" s="14"/>
    </row>
    <row r="47" spans="1:5" ht="19.5" customHeight="1">
      <c r="A47" s="17">
        <v>2296099</v>
      </c>
      <c r="B47" s="18" t="s">
        <v>46</v>
      </c>
      <c r="C47" s="19">
        <f t="shared" si="0"/>
        <v>55</v>
      </c>
      <c r="D47" s="19">
        <v>55</v>
      </c>
      <c r="E47" s="14"/>
    </row>
    <row r="48" spans="1:5" s="3" customFormat="1" ht="19.5" customHeight="1">
      <c r="A48" s="15">
        <v>232</v>
      </c>
      <c r="B48" s="16" t="s">
        <v>47</v>
      </c>
      <c r="C48" s="13">
        <f t="shared" si="0"/>
        <v>3215.7</v>
      </c>
      <c r="D48" s="13">
        <v>3215.7</v>
      </c>
      <c r="E48" s="14"/>
    </row>
    <row r="49" spans="1:5" s="3" customFormat="1" ht="19.5" customHeight="1">
      <c r="A49" s="15">
        <v>23204</v>
      </c>
      <c r="B49" s="16" t="s">
        <v>48</v>
      </c>
      <c r="C49" s="13">
        <f t="shared" si="0"/>
        <v>3215.7</v>
      </c>
      <c r="D49" s="13">
        <v>3215.7</v>
      </c>
      <c r="E49" s="14"/>
    </row>
    <row r="50" spans="1:5" ht="19.5" customHeight="1">
      <c r="A50" s="17">
        <v>2320411</v>
      </c>
      <c r="B50" s="18" t="s">
        <v>49</v>
      </c>
      <c r="C50" s="19">
        <f t="shared" si="0"/>
        <v>3215.7</v>
      </c>
      <c r="D50" s="19">
        <v>3215.7</v>
      </c>
      <c r="E50" s="14"/>
    </row>
    <row r="51" spans="1:5" s="3" customFormat="1" ht="19.5" customHeight="1">
      <c r="A51" s="15">
        <v>233</v>
      </c>
      <c r="B51" s="16" t="s">
        <v>50</v>
      </c>
      <c r="C51" s="20">
        <f t="shared" si="0"/>
        <v>0.16078499999999998</v>
      </c>
      <c r="D51" s="20">
        <v>0.16078499999999998</v>
      </c>
      <c r="E51" s="14"/>
    </row>
    <row r="52" spans="1:5" s="3" customFormat="1" ht="19.5" customHeight="1">
      <c r="A52" s="15">
        <v>23304</v>
      </c>
      <c r="B52" s="16" t="s">
        <v>51</v>
      </c>
      <c r="C52" s="20">
        <f t="shared" si="0"/>
        <v>0.16078499999999998</v>
      </c>
      <c r="D52" s="20">
        <v>0.16078499999999998</v>
      </c>
      <c r="E52" s="14"/>
    </row>
    <row r="53" spans="1:5" ht="19.5" customHeight="1">
      <c r="A53" s="17">
        <v>2330411</v>
      </c>
      <c r="B53" s="18" t="s">
        <v>52</v>
      </c>
      <c r="C53" s="21">
        <f t="shared" si="0"/>
        <v>0.16078499999999998</v>
      </c>
      <c r="D53" s="21">
        <v>0.16078499999999998</v>
      </c>
      <c r="E53" s="14"/>
    </row>
  </sheetData>
  <sheetProtection/>
  <mergeCells count="7">
    <mergeCell ref="A1:E1"/>
    <mergeCell ref="A2:E2"/>
    <mergeCell ref="D4:E4"/>
    <mergeCell ref="A6:B6"/>
    <mergeCell ref="A4:A5"/>
    <mergeCell ref="B4:B5"/>
    <mergeCell ref="C4:C5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