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1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<sst xmlns="http://schemas.openxmlformats.org/spreadsheetml/2006/main" count="77" uniqueCount="58">
  <si>
    <t xml:space="preserve">重庆市綦江区2017年区级一般公共预算转移性收支预算表 </t>
  </si>
  <si>
    <t>汇总编制：綦江区财政局</t>
  </si>
  <si>
    <t>单位：万元</t>
  </si>
  <si>
    <t>收        入</t>
  </si>
  <si>
    <t>预算数</t>
  </si>
  <si>
    <t>支        出</t>
  </si>
  <si>
    <t>转移性收入合计</t>
  </si>
  <si>
    <t>转移性支出合计</t>
  </si>
  <si>
    <t>一、上级补助收入</t>
  </si>
  <si>
    <t>一、上解上级支出</t>
  </si>
  <si>
    <t>（一）一般性转移支付收入</t>
  </si>
  <si>
    <t>（一）体制上解</t>
  </si>
  <si>
    <t xml:space="preserve">       增值税和消费税税收返还 </t>
  </si>
  <si>
    <t>（二）专项上解</t>
  </si>
  <si>
    <t xml:space="preserve">       所得税基数返还</t>
  </si>
  <si>
    <t>二、补助街镇支出</t>
  </si>
  <si>
    <t xml:space="preserve">       均衡性转移支付收入</t>
  </si>
  <si>
    <t>（一）一般性转移支付支出</t>
  </si>
  <si>
    <r>
      <rPr>
        <sz val="11"/>
        <color indexed="8"/>
        <rFont val="宋体"/>
        <family val="0"/>
      </rPr>
      <t xml:space="preserve">       </t>
    </r>
    <r>
      <rPr>
        <sz val="11"/>
        <rFont val="宋体"/>
        <family val="0"/>
      </rPr>
      <t>固定数额转移支付补助</t>
    </r>
  </si>
  <si>
    <r>
      <rPr>
        <sz val="11"/>
        <color indexed="8"/>
        <rFont val="宋体"/>
        <family val="0"/>
      </rPr>
      <t xml:space="preserve">       </t>
    </r>
    <r>
      <rPr>
        <sz val="11"/>
        <rFont val="宋体"/>
        <family val="0"/>
      </rPr>
      <t>基本财力保障奖补收入</t>
    </r>
  </si>
  <si>
    <r>
      <rPr>
        <sz val="11"/>
        <color indexed="8"/>
        <rFont val="宋体"/>
        <family val="0"/>
      </rPr>
      <t xml:space="preserve">       </t>
    </r>
    <r>
      <rPr>
        <sz val="11"/>
        <rFont val="宋体"/>
        <family val="0"/>
      </rPr>
      <t>基层公检法司转移支付收入</t>
    </r>
  </si>
  <si>
    <t xml:space="preserve">       体制补助</t>
  </si>
  <si>
    <r>
      <rPr>
        <sz val="11"/>
        <color indexed="8"/>
        <rFont val="宋体"/>
        <family val="0"/>
      </rPr>
      <t xml:space="preserve">       </t>
    </r>
    <r>
      <rPr>
        <sz val="11"/>
        <rFont val="宋体"/>
        <family val="0"/>
      </rPr>
      <t>义务教育等转移支付收入</t>
    </r>
  </si>
  <si>
    <t xml:space="preserve">       农村综合改革转移支付 </t>
  </si>
  <si>
    <r>
      <rPr>
        <sz val="11"/>
        <color indexed="8"/>
        <rFont val="宋体"/>
        <family val="0"/>
      </rPr>
      <t xml:space="preserve">       </t>
    </r>
    <r>
      <rPr>
        <sz val="11"/>
        <rFont val="宋体"/>
        <family val="0"/>
      </rPr>
      <t>产粮大县转移支付补助</t>
    </r>
  </si>
  <si>
    <t xml:space="preserve">       产粮（油）大县奖励资金 </t>
  </si>
  <si>
    <r>
      <rPr>
        <sz val="11"/>
        <color indexed="8"/>
        <rFont val="宋体"/>
        <family val="0"/>
      </rPr>
      <t xml:space="preserve">       </t>
    </r>
    <r>
      <rPr>
        <sz val="11"/>
        <rFont val="宋体"/>
        <family val="0"/>
      </rPr>
      <t>新型农村合作医疗等转移支付收入</t>
    </r>
  </si>
  <si>
    <t xml:space="preserve">       重点生态功能区转移支付</t>
  </si>
  <si>
    <r>
      <rPr>
        <sz val="11"/>
        <color indexed="8"/>
        <rFont val="宋体"/>
        <family val="0"/>
      </rPr>
      <t xml:space="preserve">       </t>
    </r>
    <r>
      <rPr>
        <sz val="11"/>
        <rFont val="宋体"/>
        <family val="0"/>
      </rPr>
      <t>农村综合改革等转移支付收入</t>
    </r>
  </si>
  <si>
    <t xml:space="preserve">       固定数额补助 </t>
  </si>
  <si>
    <r>
      <rPr>
        <sz val="11"/>
        <color indexed="8"/>
        <rFont val="宋体"/>
        <family val="0"/>
      </rPr>
      <t xml:space="preserve">       </t>
    </r>
    <r>
      <rPr>
        <sz val="11"/>
        <rFont val="宋体"/>
        <family val="0"/>
      </rPr>
      <t>基本养老保险和低保等转移支付收入</t>
    </r>
  </si>
  <si>
    <t xml:space="preserve">       其他一般性转移支付</t>
  </si>
  <si>
    <r>
      <rPr>
        <sz val="11"/>
        <color indexed="8"/>
        <rFont val="宋体"/>
        <family val="0"/>
      </rPr>
      <t xml:space="preserve">       </t>
    </r>
    <r>
      <rPr>
        <sz val="11"/>
        <rFont val="宋体"/>
        <family val="0"/>
      </rPr>
      <t>其他一般性转移支付收入</t>
    </r>
  </si>
  <si>
    <t xml:space="preserve">       公共安全</t>
  </si>
  <si>
    <r>
      <rPr>
        <sz val="11"/>
        <color indexed="8"/>
        <rFont val="宋体"/>
        <family val="0"/>
      </rPr>
      <t xml:space="preserve">       </t>
    </r>
    <r>
      <rPr>
        <sz val="11"/>
        <rFont val="宋体"/>
        <family val="0"/>
      </rPr>
      <t>结算补助</t>
    </r>
  </si>
  <si>
    <t xml:space="preserve">       教育</t>
  </si>
  <si>
    <t>（二）专项转移支付收入</t>
  </si>
  <si>
    <t xml:space="preserve">       社会保障和就业</t>
  </si>
  <si>
    <t xml:space="preserve">       一般公共服务</t>
  </si>
  <si>
    <t>（二）专项转移支付支出</t>
  </si>
  <si>
    <t xml:space="preserve">       国防</t>
  </si>
  <si>
    <t xml:space="preserve">       科学技术</t>
  </si>
  <si>
    <t xml:space="preserve">       文化体育与传媒</t>
  </si>
  <si>
    <t xml:space="preserve">       医疗卫生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</si>
  <si>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</si>
  <si>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</si>
  <si>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</si>
  <si>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</si>
  <si>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资源勘探信息</t>
  </si>
  <si>
    <t xml:space="preserve">       商业服务业等</t>
  </si>
  <si>
    <t xml:space="preserve">       住房保障</t>
  </si>
  <si>
    <t xml:space="preserve">       资源勘探信息等</t>
  </si>
  <si>
    <t xml:space="preserve">       国土海洋气象等</t>
  </si>
  <si>
    <t xml:space="preserve">       粮油物资储备</t>
  </si>
  <si>
    <t>二、街镇上解收入</t>
  </si>
  <si>
    <t>三、调入预算稳定调节基金</t>
  </si>
  <si>
    <t>四、调入资金</t>
  </si>
  <si>
    <t>注：本表详细反映2017年一般公共预算转移性收入和转移性支出情况，其中上级补助和补助区县细化到项级科目。由于2016年本轮区对街镇财政体制执行期完，2017年新一轮体制尚未正式出台，2017年街镇上解收入暂不预算，补助街镇支出待体制确定后据实调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</si>
</sst>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#,##0_);[Red]\(#,##0\)"/>
    <numFmt numFmtId="179" formatCode="0_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4"/>
      <name val="黑体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仿宋_GB2312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b/>
      <sz val="11"/>
      <color theme="1"/>
      <name val="Arial"/>
      <family val="2"/>
    </font>
    <font>
      <sz val="11"/>
      <name val="Calibri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8" fillId="0" borderId="0" applyFont="0" applyFill="0" applyBorder="0" applyAlignment="0" applyProtection="0"/>
    <xf numFmtId="0" fontId="32" fillId="23" borderId="0" applyNumberFormat="0" applyBorder="0" applyAlignment="0" applyProtection="0"/>
    <xf numFmtId="0" fontId="8" fillId="0" borderId="0">
      <alignment vertical="center"/>
      <protection/>
    </xf>
    <xf numFmtId="41" fontId="29" fillId="0" borderId="0" applyFont="0" applyFill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8" fillId="0" borderId="0">
      <alignment/>
      <protection/>
    </xf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8" fillId="0" borderId="0">
      <alignment/>
      <protection/>
    </xf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>
      <alignment/>
      <protection/>
    </xf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0" fontId="48" fillId="0" borderId="0" xfId="78" applyFont="1" applyFill="1" applyAlignment="1">
      <alignment horizontal="center" vertical="center"/>
      <protection/>
    </xf>
    <xf numFmtId="0" fontId="0" fillId="0" borderId="9" xfId="78" applyFill="1" applyBorder="1" applyAlignment="1">
      <alignment horizontal="left" vertical="center"/>
      <protection/>
    </xf>
    <xf numFmtId="0" fontId="0" fillId="0" borderId="0" xfId="28">
      <alignment vertical="center"/>
      <protection/>
    </xf>
    <xf numFmtId="176" fontId="0" fillId="0" borderId="0" xfId="78" applyNumberFormat="1" applyFont="1" applyFill="1" applyBorder="1" applyAlignment="1">
      <alignment horizontal="right" vertical="center"/>
      <protection/>
    </xf>
    <xf numFmtId="0" fontId="4" fillId="0" borderId="10" xfId="81" applyFont="1" applyFill="1" applyBorder="1" applyAlignment="1">
      <alignment horizontal="center" vertical="center"/>
      <protection/>
    </xf>
    <xf numFmtId="176" fontId="4" fillId="0" borderId="10" xfId="81" applyNumberFormat="1" applyFont="1" applyFill="1" applyBorder="1" applyAlignment="1">
      <alignment horizontal="center"/>
      <protection/>
    </xf>
    <xf numFmtId="0" fontId="4" fillId="0" borderId="10" xfId="81" applyFont="1" applyFill="1" applyBorder="1" applyAlignment="1">
      <alignment horizontal="left" vertical="center"/>
      <protection/>
    </xf>
    <xf numFmtId="177" fontId="0" fillId="0" borderId="10" xfId="78" applyNumberFormat="1" applyFont="1" applyFill="1" applyBorder="1">
      <alignment vertical="center"/>
      <protection/>
    </xf>
    <xf numFmtId="178" fontId="4" fillId="0" borderId="10" xfId="81" applyNumberFormat="1" applyFont="1" applyFill="1" applyBorder="1" applyAlignment="1">
      <alignment horizontal="left" vertical="center"/>
      <protection/>
    </xf>
    <xf numFmtId="0" fontId="0" fillId="0" borderId="10" xfId="78" applyFont="1" applyFill="1" applyBorder="1">
      <alignment vertical="center"/>
      <protection/>
    </xf>
    <xf numFmtId="0" fontId="1" fillId="0" borderId="10" xfId="78" applyFont="1" applyFill="1" applyBorder="1">
      <alignment vertical="center"/>
      <protection/>
    </xf>
    <xf numFmtId="177" fontId="0" fillId="0" borderId="1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176" fontId="49" fillId="0" borderId="0" xfId="0" applyNumberFormat="1" applyFont="1" applyAlignment="1">
      <alignment vertical="center"/>
    </xf>
    <xf numFmtId="177" fontId="50" fillId="0" borderId="10" xfId="78" applyNumberFormat="1" applyFont="1" applyFill="1" applyBorder="1">
      <alignment vertical="center"/>
      <protection/>
    </xf>
    <xf numFmtId="0" fontId="51" fillId="0" borderId="0" xfId="0" applyFont="1" applyAlignment="1">
      <alignment horizontal="left" vertical="center"/>
    </xf>
    <xf numFmtId="176" fontId="51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179" fontId="7" fillId="0" borderId="10" xfId="81" applyNumberFormat="1" applyFont="1" applyFill="1" applyBorder="1" applyAlignment="1">
      <alignment horizontal="right"/>
      <protection/>
    </xf>
    <xf numFmtId="177" fontId="50" fillId="0" borderId="10" xfId="81" applyNumberFormat="1" applyFont="1" applyFill="1" applyBorder="1" applyAlignment="1">
      <alignment horizontal="right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0" xfId="73" applyFont="1" applyFill="1" applyBorder="1" applyAlignment="1">
      <alignment horizontal="left" vertical="center" wrapText="1"/>
      <protection/>
    </xf>
    <xf numFmtId="0" fontId="0" fillId="0" borderId="0" xfId="28" applyFont="1">
      <alignment vertical="center"/>
      <protection/>
    </xf>
    <xf numFmtId="176" fontId="0" fillId="0" borderId="0" xfId="28" applyNumberFormat="1" applyFont="1">
      <alignment vertical="center"/>
      <protection/>
    </xf>
    <xf numFmtId="0" fontId="0" fillId="0" borderId="0" xfId="73" applyFont="1" applyFill="1" applyAlignment="1">
      <alignment horizontal="left" vertical="center" wrapText="1"/>
      <protection/>
    </xf>
    <xf numFmtId="176" fontId="0" fillId="0" borderId="0" xfId="73" applyNumberFormat="1" applyFont="1" applyFill="1" applyAlignment="1">
      <alignment horizontal="left" vertical="center" wrapText="1"/>
      <protection/>
    </xf>
  </cellXfs>
  <cellStyles count="78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千位分隔[0] 3 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千位分隔[0] 2" xfId="59"/>
    <cellStyle name="强调文字颜色 3" xfId="60"/>
    <cellStyle name="常规 3 2" xfId="61"/>
    <cellStyle name="千位分隔[0] 3" xfId="62"/>
    <cellStyle name="强调文字颜色 4" xfId="63"/>
    <cellStyle name="20% - 强调文字颜色 4" xfId="64"/>
    <cellStyle name="40% - 强调文字颜色 4" xfId="65"/>
    <cellStyle name="常规 3 3" xfId="66"/>
    <cellStyle name="强调文字颜色 5" xfId="67"/>
    <cellStyle name="常规 2 2" xfId="68"/>
    <cellStyle name="40% - 强调文字颜色 5" xfId="69"/>
    <cellStyle name="60% - 强调文字颜色 5" xfId="70"/>
    <cellStyle name="常规 3 4" xfId="71"/>
    <cellStyle name="强调文字颜色 6" xfId="72"/>
    <cellStyle name="常规 2 3" xfId="73"/>
    <cellStyle name="常规 10" xfId="74"/>
    <cellStyle name="40% - 强调文字颜色 6" xfId="75"/>
    <cellStyle name="常规 2 3 2" xfId="76"/>
    <cellStyle name="60% - 强调文字颜色 6" xfId="77"/>
    <cellStyle name="常规 2" xfId="78"/>
    <cellStyle name="常规 2 4" xfId="79"/>
    <cellStyle name="常规 3" xfId="80"/>
    <cellStyle name="常规 4" xfId="81"/>
    <cellStyle name="常规 4 2" xfId="82"/>
    <cellStyle name="常规 4 3" xfId="83"/>
    <cellStyle name="常规 5" xfId="84"/>
    <cellStyle name="常规 9" xfId="85"/>
    <cellStyle name="千位分隔 2" xfId="86"/>
    <cellStyle name="千位分隔 2 3 2 2 2" xfId="87"/>
    <cellStyle name="千位分隔 2 3 2 2 2 2" xfId="88"/>
    <cellStyle name="千位分隔 2 3 2 2 2 3" xfId="89"/>
    <cellStyle name="千位分隔 2 4 2" xfId="90"/>
    <cellStyle name="样式 1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100" workbookViewId="0" topLeftCell="A29">
      <selection activeCell="A15" sqref="A15"/>
    </sheetView>
  </sheetViews>
  <sheetFormatPr defaultColWidth="9.00390625" defaultRowHeight="15"/>
  <cols>
    <col min="1" max="1" width="42.00390625" style="0" customWidth="1"/>
    <col min="2" max="2" width="15.00390625" style="2" customWidth="1"/>
    <col min="3" max="3" width="42.7109375" style="0" customWidth="1"/>
    <col min="4" max="4" width="17.421875" style="3" customWidth="1"/>
    <col min="5" max="5" width="4.421875" style="0" customWidth="1"/>
    <col min="7" max="7" width="15.140625" style="0" customWidth="1"/>
  </cols>
  <sheetData>
    <row r="1" spans="1:4" ht="27" customHeight="1">
      <c r="A1" s="4" t="s">
        <v>0</v>
      </c>
      <c r="B1" s="4"/>
      <c r="C1" s="4"/>
      <c r="D1" s="4"/>
    </row>
    <row r="2" spans="1:4" ht="19.5" customHeight="1">
      <c r="A2" s="5" t="s">
        <v>1</v>
      </c>
      <c r="B2" s="5"/>
      <c r="C2" s="6"/>
      <c r="D2" s="7" t="s">
        <v>2</v>
      </c>
    </row>
    <row r="3" spans="1:4" ht="21" customHeight="1">
      <c r="A3" s="8" t="s">
        <v>3</v>
      </c>
      <c r="B3" s="9" t="s">
        <v>4</v>
      </c>
      <c r="C3" s="8" t="s">
        <v>5</v>
      </c>
      <c r="D3" s="9" t="s">
        <v>4</v>
      </c>
    </row>
    <row r="4" spans="1:4" ht="18.75">
      <c r="A4" s="10" t="s">
        <v>6</v>
      </c>
      <c r="B4" s="11">
        <f>B5+B39+B40+B41</f>
        <v>267026</v>
      </c>
      <c r="C4" s="12" t="s">
        <v>7</v>
      </c>
      <c r="D4" s="11">
        <f>D5+D8</f>
        <v>65677.2</v>
      </c>
    </row>
    <row r="5" spans="1:4" s="1" customFormat="1" ht="19.5" customHeight="1">
      <c r="A5" s="13" t="s">
        <v>8</v>
      </c>
      <c r="B5" s="11">
        <v>238886</v>
      </c>
      <c r="C5" s="13" t="s">
        <v>9</v>
      </c>
      <c r="D5" s="11">
        <f>SUM(D6:D7)</f>
        <v>17956</v>
      </c>
    </row>
    <row r="6" spans="1:4" s="1" customFormat="1" ht="19.5" customHeight="1">
      <c r="A6" s="13" t="s">
        <v>10</v>
      </c>
      <c r="B6" s="11">
        <f>SUM(B7:B19)</f>
        <v>169640</v>
      </c>
      <c r="C6" s="13" t="s">
        <v>11</v>
      </c>
      <c r="D6" s="11">
        <v>7170</v>
      </c>
    </row>
    <row r="7" spans="1:4" s="1" customFormat="1" ht="19.5" customHeight="1">
      <c r="A7" s="13" t="s">
        <v>12</v>
      </c>
      <c r="B7" s="11">
        <f>24828+1018</f>
        <v>25846</v>
      </c>
      <c r="C7" s="13" t="s">
        <v>13</v>
      </c>
      <c r="D7" s="11">
        <v>10786</v>
      </c>
    </row>
    <row r="8" spans="1:4" s="1" customFormat="1" ht="19.5" customHeight="1">
      <c r="A8" s="13" t="s">
        <v>14</v>
      </c>
      <c r="B8" s="11">
        <v>1657</v>
      </c>
      <c r="C8" s="13" t="s">
        <v>15</v>
      </c>
      <c r="D8" s="11">
        <f>D9+D21</f>
        <v>47721.2</v>
      </c>
    </row>
    <row r="9" spans="1:4" s="1" customFormat="1" ht="19.5" customHeight="1">
      <c r="A9" s="14" t="s">
        <v>16</v>
      </c>
      <c r="B9" s="11">
        <v>42248</v>
      </c>
      <c r="C9" s="13" t="s">
        <v>17</v>
      </c>
      <c r="D9" s="11">
        <f>SUM(D10:D20)</f>
        <v>16189.7</v>
      </c>
    </row>
    <row r="10" spans="1:4" s="1" customFormat="1" ht="19.5" customHeight="1">
      <c r="A10" s="13" t="s">
        <v>18</v>
      </c>
      <c r="B10" s="11">
        <v>22310</v>
      </c>
      <c r="C10" s="13" t="s">
        <v>12</v>
      </c>
      <c r="D10" s="11"/>
    </row>
    <row r="11" spans="1:4" s="1" customFormat="1" ht="19.5" customHeight="1">
      <c r="A11" s="13" t="s">
        <v>19</v>
      </c>
      <c r="B11" s="11">
        <v>12264</v>
      </c>
      <c r="C11" s="13" t="s">
        <v>14</v>
      </c>
      <c r="D11" s="11"/>
    </row>
    <row r="12" spans="1:4" s="1" customFormat="1" ht="19.5" customHeight="1">
      <c r="A12" s="13" t="s">
        <v>20</v>
      </c>
      <c r="B12" s="11">
        <v>1850</v>
      </c>
      <c r="C12" s="13" t="s">
        <v>21</v>
      </c>
      <c r="D12" s="11">
        <v>12267</v>
      </c>
    </row>
    <row r="13" spans="1:4" s="1" customFormat="1" ht="19.5" customHeight="1">
      <c r="A13" s="13" t="s">
        <v>22</v>
      </c>
      <c r="B13" s="11">
        <v>11545</v>
      </c>
      <c r="C13" s="13" t="s">
        <v>23</v>
      </c>
      <c r="D13" s="11">
        <f>4174.2-1072</f>
        <v>3102.2</v>
      </c>
    </row>
    <row r="14" spans="1:4" s="1" customFormat="1" ht="19.5" customHeight="1">
      <c r="A14" s="13" t="s">
        <v>24</v>
      </c>
      <c r="B14" s="11">
        <v>1683</v>
      </c>
      <c r="C14" s="13" t="s">
        <v>25</v>
      </c>
      <c r="D14" s="11"/>
    </row>
    <row r="15" spans="1:4" s="1" customFormat="1" ht="19.5" customHeight="1">
      <c r="A15" s="13" t="s">
        <v>26</v>
      </c>
      <c r="B15" s="11">
        <v>29549</v>
      </c>
      <c r="C15" s="13" t="s">
        <v>27</v>
      </c>
      <c r="D15" s="11"/>
    </row>
    <row r="16" spans="1:4" s="1" customFormat="1" ht="19.5" customHeight="1">
      <c r="A16" s="13" t="s">
        <v>28</v>
      </c>
      <c r="B16" s="15">
        <v>1736</v>
      </c>
      <c r="C16" s="13" t="s">
        <v>29</v>
      </c>
      <c r="D16" s="11"/>
    </row>
    <row r="17" spans="1:4" s="1" customFormat="1" ht="19.5" customHeight="1">
      <c r="A17" s="13" t="s">
        <v>30</v>
      </c>
      <c r="B17" s="11">
        <v>9522</v>
      </c>
      <c r="C17" s="13" t="s">
        <v>31</v>
      </c>
      <c r="D17" s="11">
        <f>431.8</f>
        <v>431.8</v>
      </c>
    </row>
    <row r="18" spans="1:4" s="1" customFormat="1" ht="19.5" customHeight="1">
      <c r="A18" s="13" t="s">
        <v>32</v>
      </c>
      <c r="B18" s="11">
        <v>4491</v>
      </c>
      <c r="C18" s="13" t="s">
        <v>33</v>
      </c>
      <c r="D18" s="11"/>
    </row>
    <row r="19" spans="1:4" s="1" customFormat="1" ht="19.5" customHeight="1">
      <c r="A19" s="13" t="s">
        <v>34</v>
      </c>
      <c r="B19" s="11">
        <v>4939</v>
      </c>
      <c r="C19" s="13" t="s">
        <v>35</v>
      </c>
      <c r="D19" s="11"/>
    </row>
    <row r="20" spans="1:4" s="1" customFormat="1" ht="19.5" customHeight="1">
      <c r="A20" s="13" t="s">
        <v>36</v>
      </c>
      <c r="B20" s="11">
        <f>SUM(B21:B37)</f>
        <v>69245.95</v>
      </c>
      <c r="C20" s="13" t="s">
        <v>37</v>
      </c>
      <c r="D20" s="11">
        <v>388.7</v>
      </c>
    </row>
    <row r="21" spans="1:7" s="1" customFormat="1" ht="19.5" customHeight="1">
      <c r="A21" s="13" t="s">
        <v>38</v>
      </c>
      <c r="B21" s="11">
        <v>35</v>
      </c>
      <c r="C21" s="13" t="s">
        <v>39</v>
      </c>
      <c r="D21" s="11">
        <f>SUM(D22:D39)</f>
        <v>31531.5</v>
      </c>
      <c r="F21" s="16"/>
      <c r="G21" s="17"/>
    </row>
    <row r="22" spans="1:7" s="1" customFormat="1" ht="19.5" customHeight="1">
      <c r="A22" s="13" t="s">
        <v>40</v>
      </c>
      <c r="B22" s="11">
        <v>8</v>
      </c>
      <c r="C22" s="13" t="s">
        <v>38</v>
      </c>
      <c r="D22" s="18">
        <f>327.5+372.9+50+20.6+3+82.7+1364.2+982.9+15.6+282.5</f>
        <v>3501.9</v>
      </c>
      <c r="F22" s="19"/>
      <c r="G22" s="20"/>
    </row>
    <row r="23" spans="1:7" s="1" customFormat="1" ht="19.5" customHeight="1">
      <c r="A23" s="13" t="s">
        <v>35</v>
      </c>
      <c r="B23" s="11">
        <v>8209</v>
      </c>
      <c r="C23" s="13" t="s">
        <v>40</v>
      </c>
      <c r="D23" s="11">
        <v>29.8</v>
      </c>
      <c r="F23" s="19"/>
      <c r="G23" s="20"/>
    </row>
    <row r="24" spans="1:7" s="1" customFormat="1" ht="19.5" customHeight="1">
      <c r="A24" s="13" t="s">
        <v>41</v>
      </c>
      <c r="B24" s="11">
        <v>50</v>
      </c>
      <c r="C24" s="13" t="s">
        <v>33</v>
      </c>
      <c r="D24" s="11">
        <f>44.4+9.5</f>
        <v>53.9</v>
      </c>
      <c r="F24" s="19"/>
      <c r="G24" s="20"/>
    </row>
    <row r="25" spans="1:7" s="1" customFormat="1" ht="19.5" customHeight="1">
      <c r="A25" s="13" t="s">
        <v>42</v>
      </c>
      <c r="B25" s="11">
        <v>192</v>
      </c>
      <c r="C25" s="13" t="s">
        <v>35</v>
      </c>
      <c r="D25" s="11"/>
      <c r="F25" s="19"/>
      <c r="G25" s="20"/>
    </row>
    <row r="26" spans="1:7" s="1" customFormat="1" ht="19.5" customHeight="1">
      <c r="A26" s="13" t="s">
        <v>37</v>
      </c>
      <c r="B26" s="11">
        <v>18550</v>
      </c>
      <c r="C26" s="13" t="s">
        <v>41</v>
      </c>
      <c r="D26" s="18">
        <f>87.5+32.2+8.8+135.1</f>
        <v>263.6</v>
      </c>
      <c r="F26" s="19"/>
      <c r="G26" s="20"/>
    </row>
    <row r="27" spans="1:7" s="1" customFormat="1" ht="19.5" customHeight="1">
      <c r="A27" s="13" t="s">
        <v>43</v>
      </c>
      <c r="B27" s="11">
        <v>8618</v>
      </c>
      <c r="C27" s="13" t="s">
        <v>42</v>
      </c>
      <c r="D27" s="11">
        <f>538.7+61.6</f>
        <v>600.3000000000001</v>
      </c>
      <c r="F27" s="19"/>
      <c r="G27" s="20"/>
    </row>
    <row r="28" spans="1:7" s="1" customFormat="1" ht="19.5" customHeight="1">
      <c r="A28" s="13" t="s">
        <v>44</v>
      </c>
      <c r="B28" s="11">
        <v>43</v>
      </c>
      <c r="C28" s="13" t="s">
        <v>37</v>
      </c>
      <c r="D28" s="18">
        <f>9747.1+1397.6+451.5+1174.1</f>
        <v>12770.300000000001</v>
      </c>
      <c r="F28" s="19"/>
      <c r="G28" s="20"/>
    </row>
    <row r="29" spans="1:7" s="1" customFormat="1" ht="19.5" customHeight="1">
      <c r="A29" s="13" t="s">
        <v>45</v>
      </c>
      <c r="B29" s="11">
        <v>1000</v>
      </c>
      <c r="C29" s="13" t="s">
        <v>43</v>
      </c>
      <c r="D29" s="11">
        <v>10</v>
      </c>
      <c r="F29" s="19"/>
      <c r="G29" s="20"/>
    </row>
    <row r="30" spans="1:7" s="1" customFormat="1" ht="19.5" customHeight="1">
      <c r="A30" s="13" t="s">
        <v>46</v>
      </c>
      <c r="B30" s="11">
        <v>8258.5</v>
      </c>
      <c r="C30" s="13" t="s">
        <v>44</v>
      </c>
      <c r="D30" s="11"/>
      <c r="F30" s="19"/>
      <c r="G30" s="20"/>
    </row>
    <row r="31" spans="1:7" s="1" customFormat="1" ht="19.5" customHeight="1">
      <c r="A31" s="13" t="s">
        <v>47</v>
      </c>
      <c r="B31" s="11">
        <v>22402.45</v>
      </c>
      <c r="C31" s="13" t="s">
        <v>45</v>
      </c>
      <c r="D31" s="11">
        <f>4779+606.3+500+200</f>
        <v>6085.3</v>
      </c>
      <c r="F31" s="19"/>
      <c r="G31" s="20"/>
    </row>
    <row r="32" spans="1:7" s="1" customFormat="1" ht="19.5" customHeight="1">
      <c r="A32" s="13" t="s">
        <v>48</v>
      </c>
      <c r="B32" s="11">
        <v>550</v>
      </c>
      <c r="C32" s="13" t="s">
        <v>46</v>
      </c>
      <c r="D32" s="11">
        <f>580.5+1228.9+199.7+693.4+3276+335.1+50+60+111.7</f>
        <v>6535.3</v>
      </c>
      <c r="F32" s="19"/>
      <c r="G32" s="20"/>
    </row>
    <row r="33" spans="1:7" s="1" customFormat="1" ht="19.5" customHeight="1">
      <c r="A33" s="13" t="s">
        <v>49</v>
      </c>
      <c r="B33" s="11">
        <v>30</v>
      </c>
      <c r="C33" s="13" t="s">
        <v>47</v>
      </c>
      <c r="D33" s="11"/>
      <c r="F33" s="19"/>
      <c r="G33" s="20"/>
    </row>
    <row r="34" spans="1:7" s="1" customFormat="1" ht="19.5" customHeight="1">
      <c r="A34" s="13" t="s">
        <v>50</v>
      </c>
      <c r="B34" s="11">
        <v>1300</v>
      </c>
      <c r="C34" s="13" t="s">
        <v>51</v>
      </c>
      <c r="D34" s="11">
        <f>100+306</f>
        <v>406</v>
      </c>
      <c r="F34" s="19"/>
      <c r="G34" s="20"/>
    </row>
    <row r="35" spans="1:7" s="1" customFormat="1" ht="19.5" customHeight="1">
      <c r="A35" s="21"/>
      <c r="B35" s="21"/>
      <c r="C35" s="13" t="s">
        <v>49</v>
      </c>
      <c r="D35" s="11"/>
      <c r="F35" s="19"/>
      <c r="G35" s="20"/>
    </row>
    <row r="36" spans="1:4" s="1" customFormat="1" ht="19.5" customHeight="1">
      <c r="A36" s="21"/>
      <c r="B36" s="21"/>
      <c r="C36" s="13" t="s">
        <v>52</v>
      </c>
      <c r="D36" s="11"/>
    </row>
    <row r="37" spans="1:4" s="1" customFormat="1" ht="19.5" customHeight="1">
      <c r="A37" s="13"/>
      <c r="B37" s="11"/>
      <c r="C37" s="13" t="s">
        <v>50</v>
      </c>
      <c r="D37" s="11">
        <v>1275.1</v>
      </c>
    </row>
    <row r="38" spans="1:4" s="1" customFormat="1" ht="19.5" customHeight="1">
      <c r="A38" s="22"/>
      <c r="B38" s="11"/>
      <c r="C38" s="13" t="s">
        <v>53</v>
      </c>
      <c r="D38" s="11"/>
    </row>
    <row r="39" spans="1:4" s="1" customFormat="1" ht="19.5" customHeight="1">
      <c r="A39" s="13" t="s">
        <v>54</v>
      </c>
      <c r="B39" s="11"/>
      <c r="C39" s="13"/>
      <c r="D39" s="23"/>
    </row>
    <row r="40" spans="1:4" s="1" customFormat="1" ht="19.5" customHeight="1">
      <c r="A40" s="13" t="s">
        <v>55</v>
      </c>
      <c r="B40" s="11"/>
      <c r="C40" s="13"/>
      <c r="D40" s="23"/>
    </row>
    <row r="41" spans="1:4" s="1" customFormat="1" ht="19.5" customHeight="1">
      <c r="A41" s="13" t="s">
        <v>56</v>
      </c>
      <c r="B41" s="11">
        <v>28140</v>
      </c>
      <c r="C41" s="13"/>
      <c r="D41" s="11"/>
    </row>
    <row r="42" spans="1:4" s="1" customFormat="1" ht="9" customHeight="1">
      <c r="A42" s="24"/>
      <c r="B42" s="24"/>
      <c r="C42" s="24"/>
      <c r="D42" s="24"/>
    </row>
    <row r="43" spans="1:4" s="1" customFormat="1" ht="31.5" customHeight="1">
      <c r="A43" s="25" t="s">
        <v>57</v>
      </c>
      <c r="B43" s="25"/>
      <c r="C43" s="25"/>
      <c r="D43" s="25"/>
    </row>
    <row r="44" spans="1:4" s="1" customFormat="1" ht="19.5" customHeight="1">
      <c r="A44"/>
      <c r="B44" s="2"/>
      <c r="C44" s="26"/>
      <c r="D44" s="27"/>
    </row>
    <row r="45" spans="1:4" s="1" customFormat="1" ht="19.5" customHeight="1">
      <c r="A45"/>
      <c r="B45" s="2"/>
      <c r="C45" s="28"/>
      <c r="D45" s="29"/>
    </row>
  </sheetData>
  <sheetProtection/>
  <mergeCells count="4">
    <mergeCell ref="A1:D1"/>
    <mergeCell ref="A2:B2"/>
    <mergeCell ref="A42:D42"/>
    <mergeCell ref="A43:D43"/>
  </mergeCells>
  <printOptions horizontalCentered="1"/>
  <pageMargins left="0.79" right="0.71" top="0.59" bottom="0.59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2017-01-20T02:59:33Z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