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财政拨款收支总表'!$A$1:G16</definedName>
    <definedName name="_xlnm.Print_Area" localSheetId="2">'2 一般公共预算支出-上年数'!$A$1:F27</definedName>
    <definedName name="_xlnm.Print_Titles" localSheetId="2">'2 一般公共预算支出-上年数'!$1:6</definedName>
    <definedName name="_xlnm.Print_Area" localSheetId="3">'3 一般公共预算财政基本支出'!$A$1:E13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政府性基金预算支出表'!$A$1:E10</definedName>
    <definedName name="_xlnm.Print_Titles" localSheetId="5">'5 政府性基金预算支出表'!$1:6</definedName>
    <definedName name="_xlnm.Print_Area" localSheetId="6">'6 部门收支总表'!$A$1:D17</definedName>
    <definedName name="_xlnm.Print_Area" localSheetId="7">'7 部门收入总表'!$A$1:L25</definedName>
    <definedName name="_xlnm.Print_Titles" localSheetId="7">'7 部门收入总表'!$1:6</definedName>
    <definedName name="_xlnm.Print_Area" localSheetId="8">'8 部门支出总表'!$A$1:H12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<sst xmlns="http://schemas.openxmlformats.org/spreadsheetml/2006/main" count="1382" uniqueCount="503">
  <si>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</si>
  <si>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</si>
  <si>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</si>
  <si>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</si>
  <si>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</si>
  <si>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</si>
  <si>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</si>
  <si>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</si>
  <si>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</si>
  <si>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</si>
  <si>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</si>
  <si>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</si>
  <si>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</si>
  <si>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</si>
  <si>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</si>
  <si>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</si>
  <si>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</si>
  <si>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</si>
  <si>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</si>
  <si>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</si>
  <si>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</si>
  <si>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</si>
  <si>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</si>
  <si>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</si>
  <si>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</si>
  <si>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</si>
  <si>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</si>
  <si>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</si>
  <si>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</si>
  <si>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</si>
  <si>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</si>
  <si>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</si>
  <si>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</si>
  <si>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</si>
  <si>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</si>
  <si>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</si>
  <si>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</si>
  <si>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</si>
  <si>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</si>
  <si>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</si>
  <si>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</si>
  <si>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</si>
  <si>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</si>
  <si>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</si>
  <si>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</si>
  <si>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</si>
  <si>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</si>
  <si>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</si>
  <si>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</si>
  <si>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</si>
  <si>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</si>
  <si>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</si>
  <si>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</si>
  <si>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</si>
  <si>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</si>
  <si>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</si>
  <si>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</si>
  <si>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</si>
  <si>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</si>
  <si>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</si>
  <si>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</si>
  <si>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</si>
  <si>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</si>
  <si>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</si>
  <si>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</si>
  <si>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</si>
  <si>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</si>
  <si>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</si>
  <si>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</si>
  <si>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</si>
  <si>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</si>
  <si>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</si>
  <si>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</si>
  <si>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</si>
  <si>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</si>
  <si>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</si>
  <si>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</si>
  <si>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</si>
  <si>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</si>
  <si>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</si>
  <si>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</si>
  <si>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</si>
  <si>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</si>
  <si>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</si>
  <si>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</si>
  <si>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</si>
  <si>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</si>
  <si>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</si>
  <si>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</si>
  <si>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</si>
  <si>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</si>
  <si>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</si>
  <si>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</si>
  <si>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</si>
  <si>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</si>
  <si>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</si>
  <si>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</si>
  <si>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</si>
  <si>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</si>
  <si>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</si>
  <si>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</si>
  <si>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</si>
  <si>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</si>
  <si>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</si>
  <si>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</si>
  <si>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</si>
  <si>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</si>
  <si>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</si>
  <si>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</si>
  <si>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</si>
  <si>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</si>
  <si>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</si>
  <si>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</si>
  <si>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</si>
  <si>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</si>
  <si>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</si>
  <si>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</si>
  <si>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</si>
  <si>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</si>
  <si>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</si>
  <si>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</si>
  <si>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</si>
  <si>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</si>
  <si>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</si>
  <si>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</si>
  <si>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</si>
  <si>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</si>
  <si>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</si>
  <si>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</si>
  <si>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</si>
  <si>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</si>
  <si>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</si>
  <si>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</si>
  <si>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</si>
  <si>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</si>
  <si>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</si>
  <si>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</si>
  <si>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</si>
  <si>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</si>
  <si>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</si>
  <si>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</si>
  <si>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</si>
  <si>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</si>
  <si>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</si>
  <si>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</si>
  <si>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</si>
  <si>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</si>
  <si>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</si>
  <si>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</si>
  <si>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</si>
  <si>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</si>
  <si>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</si>
  <si>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</si>
  <si>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</si>
  <si>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</si>
  <si>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</si>
  <si>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</si>
  <si>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</si>
  <si>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</si>
  <si>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</si>
  <si>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</si>
  <si>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</si>
  <si>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</si>
  <si>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</si>
  <si>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</si>
  <si>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</si>
  <si>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</si>
  <si>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</si>
  <si>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</si>
  <si>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</si>
  <si>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</si>
  <si>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</si>
  <si>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</si>
  <si>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</si>
  <si>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</si>
  <si>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</si>
  <si>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</si>
  <si>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</si>
  <si>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</si>
  <si>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</si>
  <si>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</si>
  <si>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</si>
  <si>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</si>
  <si>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</si>
  <si>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</si>
  <si>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</si>
  <si>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</si>
  <si>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</si>
  <si>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</si>
  <si>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</si>
  <si>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</si>
  <si>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</si>
  <si>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</si>
  <si>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</si>
  <si>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</si>
  <si>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</si>
  <si>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</si>
  <si>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</si>
  <si>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</si>
  <si>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</si>
  <si>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</si>
  <si>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</si>
  <si>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</si>
  <si>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</si>
  <si>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</si>
  <si>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</si>
  <si>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</si>
  <si>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</si>
  <si>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</si>
  <si>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</si>
  <si>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</si>
  <si>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</si>
  <si>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</si>
  <si>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</si>
  <si>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</si>
  <si>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</si>
  <si>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</si>
  <si>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</si>
  <si>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</si>
  <si>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</si>
  <si>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</si>
  <si>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</si>
  <si>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</si>
  <si>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</si>
  <si>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</si>
  <si>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</si>
  <si>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</si>
  <si>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</si>
  <si>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</si>
  <si>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</si>
  <si>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</si>
  <si>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</si>
  <si>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</si>
  <si>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</si>
  <si>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</si>
  <si>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</si>
  <si>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</si>
  <si>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</si>
  <si>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</si>
  <si>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</si>
  <si>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</si>
  <si>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</si>
  <si>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</si>
  <si>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</si>
  <si>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</si>
  <si>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</si>
  <si>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</si>
  <si>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</si>
  <si>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</si>
  <si>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</si>
  <si>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</si>
  <si>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</si>
  <si>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</si>
  <si>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</si>
  <si>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</si>
  <si>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</si>
  <si>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</si>
  <si>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</si>
  <si>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</si>
  <si>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</si>
  <si>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</si>
  <si>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</si>
  <si>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</si>
  <si>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</si>
  <si>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</si>
  <si>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</si>
  <si>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</si>
  <si>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</si>
  <si>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</si>
  <si>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</si>
  <si>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</si>
  <si>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</si>
  <si>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</si>
  <si>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</si>
  <si>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</si>
  <si>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</si>
  <si>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</si>
  <si>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</si>
  <si>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</si>
  <si>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</si>
  <si>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</si>
  <si>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</si>
  <si>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</si>
  <si>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</si>
  <si>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</si>
  <si>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</si>
  <si>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</si>
  <si>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</si>
  <si>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</si>
  <si>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</si>
  <si>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</si>
  <si>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</si>
  <si>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</si>
  <si>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</si>
  <si>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</si>
  <si>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</si>
  <si>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</si>
  <si>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</si>
  <si>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</si>
  <si>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</si>
  <si>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</si>
  <si>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</si>
  <si>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</si>
  <si>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</si>
  <si>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</si>
  <si>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</si>
  <si>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</si>
  <si>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</si>
  <si>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</si>
  <si>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</si>
  <si>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</si>
  <si>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</si>
  <si>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重庆市綦江区公安局财政拨款收支总表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</si>
  <si>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</si>
  <si>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</si>
  <si>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</si>
  <si>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</si>
  <si>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</si>
  <si>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</si>
  <si>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</si>
  <si>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</si>
  <si>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</si>
  <si>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</si>
  <si>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</si>
  <si>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</si>
  <si>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</si>
  <si>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</si>
  <si>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</si>
  <si>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</si>
  <si>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</si>
  <si>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</si>
  <si>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城乡社区事务支出</t>
  </si>
  <si>
    <t>住房保障支出</t>
  </si>
  <si>
    <t>二、结转下年</t>
  </si>
  <si>
    <t>收入总数</t>
  </si>
  <si>
    <t>支出总数</t>
  </si>
  <si>
    <t>表2</t>
  </si>
  <si>
    <t>重庆市綦江区公安局一般公共预算财政拨款支出预算表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</si>
  <si>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</si>
  <si>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</si>
  <si>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</si>
  <si>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</si>
  <si>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</si>
  <si>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</si>
  <si>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</si>
  <si>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</si>
  <si>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20401</t>
  </si>
  <si>
    <t xml:space="preserve">  武装警察部队</t>
  </si>
  <si>
    <t>20401099</t>
  </si>
  <si>
    <t xml:space="preserve">    其他武装警察部队支出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</si>
  <si>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</si>
  <si>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</si>
  <si>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</si>
  <si>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</si>
  <si>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</si>
  <si>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一般行政事务</t>
  </si>
  <si>
    <t>2040219</t>
  </si>
  <si>
    <t xml:space="preserve">    信息化建设</t>
  </si>
  <si>
    <t>2040220</t>
  </si>
  <si>
    <t xml:space="preserve">    执法办案</t>
  </si>
  <si>
    <t>208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</si>
  <si>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</si>
  <si>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</si>
  <si>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</si>
  <si>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</si>
  <si>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</si>
  <si>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</si>
  <si>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</si>
  <si>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其他行政事业单位离退休支出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</si>
  <si>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</si>
  <si>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</si>
  <si>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</si>
  <si>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</si>
  <si>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</si>
  <si>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</si>
  <si>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</si>
  <si>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</si>
  <si>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</si>
  <si>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22102</t>
  </si>
  <si>
    <t xml:space="preserve">  住房改革支出</t>
  </si>
  <si>
    <t>2210201</t>
  </si>
  <si>
    <t xml:space="preserve">    住房公积金</t>
  </si>
  <si>
    <t>备注：1、本表反映2019年当年一般公共预算财政拨款支出情况。表格可自行增加行。
2、表中例子仅供参考，请据实填写。</t>
  </si>
  <si>
    <t>表3</t>
  </si>
  <si>
    <t>重庆市綦江区公安局一般公共预算财政拨款基本支出预算表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</si>
  <si>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</si>
  <si>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</si>
  <si>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</si>
  <si>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</si>
  <si>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</si>
  <si>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</si>
  <si>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</si>
  <si>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</si>
  <si>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</si>
  <si>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</si>
  <si>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</si>
  <si>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</si>
  <si>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</si>
  <si>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</si>
  <si>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</si>
  <si>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</si>
  <si>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</si>
  <si>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</si>
  <si>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</si>
  <si>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</si>
  <si>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</si>
  <si>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</si>
  <si>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</si>
  <si>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</si>
  <si>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</si>
  <si>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</si>
  <si>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</si>
  <si>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</si>
  <si>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</si>
  <si>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</si>
  <si>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</si>
  <si>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</si>
  <si>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</si>
  <si>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</si>
  <si>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</si>
  <si>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</si>
  <si>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</si>
  <si>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</si>
  <si>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</si>
  <si>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</si>
  <si>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</si>
  <si>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</si>
  <si>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</si>
  <si>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</si>
  <si>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</si>
  <si>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</si>
  <si>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</si>
  <si>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</si>
  <si>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</si>
  <si>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</si>
  <si>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</si>
  <si>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</si>
  <si>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</si>
  <si>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</si>
  <si>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</si>
  <si>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</si>
  <si>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</si>
  <si>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</si>
  <si>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</si>
  <si>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</si>
  <si>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</si>
  <si>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</si>
  <si>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</si>
  <si>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</si>
  <si>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</si>
  <si>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</si>
  <si>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</si>
  <si>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重庆市綦江区公安局一般公共预算“三公”经费支出表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</si>
  <si>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</si>
  <si>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</si>
  <si>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</si>
  <si>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</si>
  <si>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</si>
  <si>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</si>
  <si>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重庆市綦江区公安局政府性基金预算支出表</t>
  </si>
  <si>
    <t>本年政府性基金预算财政拨款支出</t>
  </si>
  <si>
    <t>城乡社区支出</t>
  </si>
  <si>
    <t xml:space="preserve">     21299</t>
  </si>
  <si>
    <t xml:space="preserve">  其他城乡社区支出</t>
  </si>
  <si>
    <t xml:space="preserve">          2129901</t>
  </si>
  <si>
    <t xml:space="preserve">    其他城乡社区支出</t>
  </si>
  <si>
    <t xml:space="preserve">
</t>
  </si>
  <si>
    <t>表6</t>
  </si>
  <si>
    <t>重庆市綦江区公安局部门收支总表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</si>
  <si>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</si>
  <si>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</si>
  <si>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</si>
  <si>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</si>
  <si>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</si>
  <si>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</si>
  <si>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</si>
  <si>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</si>
  <si>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</si>
  <si>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</si>
  <si>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</si>
  <si>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</si>
  <si>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</si>
  <si>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</si>
  <si>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</si>
  <si>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</si>
  <si>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重庆市綦江区公安局部门收入总表</t>
  </si>
  <si>
    <t>科目</t>
  </si>
  <si>
    <t>事业单位经营收入</t>
  </si>
  <si>
    <t>非教育收费收入</t>
  </si>
  <si>
    <t>教育收费收入</t>
  </si>
  <si>
    <t xml:space="preserve"> 武装警察</t>
  </si>
  <si>
    <t xml:space="preserve">    其他武装警察支出</t>
  </si>
  <si>
    <t xml:space="preserve"> 公安</t>
  </si>
  <si>
    <t>212</t>
  </si>
  <si>
    <t>21299</t>
  </si>
  <si>
    <t>2129901</t>
  </si>
  <si>
    <t>表8</t>
  </si>
  <si>
    <t>重庆市綦江区公安局部门支出总表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</si>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</sst>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;;"/>
    <numFmt numFmtId="178" formatCode="#,##0.00_);[Red]\(#,##0.00\)"/>
  </numFmts>
  <fonts count="40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color indexed="8"/>
      <name val="Arial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u/>
      <sz val="11"/>
      <color indexed="20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1"/>
      <color indexed="8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9" borderId="26" applyNumberFormat="0" applyAlignment="0" applyProtection="0">
      <alignment vertical="center"/>
    </xf>
    <xf numFmtId="0" fontId="38" fillId="9" borderId="24" applyNumberFormat="0" applyAlignment="0" applyProtection="0">
      <alignment vertical="center"/>
    </xf>
    <xf numFmtId="0" fontId="27" fillId="8" borderId="25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176" fontId="8" fillId="0" borderId="1" xfId="50" applyNumberFormat="1" applyFont="1" applyFill="1" applyBorder="1" applyAlignment="1">
      <alignment horizontal="right"/>
    </xf>
    <xf numFmtId="0" fontId="1" fillId="0" borderId="1" xfId="50" applyFill="1" applyBorder="1" applyAlignment="1"/>
    <xf numFmtId="49" fontId="8" fillId="0" borderId="1" xfId="50" applyNumberFormat="1" applyFont="1" applyFill="1" applyBorder="1" applyAlignment="1" applyProtection="1">
      <alignment horizontal="left" vertical="center"/>
    </xf>
    <xf numFmtId="0" fontId="1" fillId="0" borderId="1" xfId="50" applyBorder="1" applyAlignment="1"/>
    <xf numFmtId="176" fontId="8" fillId="0" borderId="1" xfId="50" applyNumberFormat="1" applyFont="1" applyBorder="1" applyAlignment="1">
      <alignment horizontal="right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0" fillId="0" borderId="5" xfId="0" applyBorder="1" applyAlignment="1"/>
    <xf numFmtId="0" fontId="9" fillId="0" borderId="6" xfId="0" applyFont="1" applyBorder="1" applyAlignment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76" fontId="6" fillId="0" borderId="4" xfId="50" applyNumberFormat="1" applyFont="1" applyFill="1" applyBorder="1" applyAlignment="1" applyProtection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6" fillId="0" borderId="2" xfId="50" applyNumberFormat="1" applyFont="1" applyFill="1" applyBorder="1" applyAlignment="1" applyProtection="1">
      <alignment horizontal="right" vertical="center" wrapText="1"/>
    </xf>
    <xf numFmtId="176" fontId="6" fillId="0" borderId="13" xfId="50" applyNumberFormat="1" applyFont="1" applyFill="1" applyBorder="1" applyAlignment="1" applyProtection="1">
      <alignment horizontal="right" vertical="center" wrapText="1"/>
    </xf>
    <xf numFmtId="49" fontId="5" fillId="0" borderId="1" xfId="50" applyNumberFormat="1" applyFont="1" applyFill="1" applyBorder="1" applyAlignment="1" applyProtection="1">
      <alignment horizontal="left" vertical="center"/>
    </xf>
    <xf numFmtId="49" fontId="5" fillId="0" borderId="14" xfId="50" applyNumberFormat="1" applyFont="1" applyFill="1" applyBorder="1" applyAlignment="1" applyProtection="1">
      <alignment horizontal="left" vertical="center"/>
    </xf>
    <xf numFmtId="49" fontId="5" fillId="0" borderId="15" xfId="50" applyNumberFormat="1" applyFont="1" applyFill="1" applyBorder="1" applyAlignment="1" applyProtection="1">
      <alignment horizontal="left" vertical="center"/>
    </xf>
    <xf numFmtId="176" fontId="5" fillId="0" borderId="2" xfId="50" applyNumberFormat="1" applyFont="1" applyFill="1" applyBorder="1" applyAlignment="1" applyProtection="1">
      <alignment horizontal="right" vertical="center" wrapText="1"/>
    </xf>
    <xf numFmtId="176" fontId="5" fillId="0" borderId="13" xfId="50" applyNumberFormat="1" applyFont="1" applyFill="1" applyBorder="1" applyAlignment="1" applyProtection="1">
      <alignment horizontal="right" vertical="center" wrapText="1"/>
    </xf>
    <xf numFmtId="176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4" fontId="5" fillId="0" borderId="16" xfId="50" applyNumberFormat="1" applyFont="1" applyFill="1" applyBorder="1" applyAlignment="1" applyProtection="1">
      <alignment horizontal="right" vertical="center" wrapText="1"/>
    </xf>
    <xf numFmtId="49" fontId="5" fillId="0" borderId="17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>
      <alignment horizontal="right"/>
    </xf>
    <xf numFmtId="0" fontId="10" fillId="0" borderId="0" xfId="50" applyFont="1" applyFill="1" applyAlignment="1">
      <alignment horizontal="right"/>
    </xf>
    <xf numFmtId="0" fontId="5" fillId="0" borderId="15" xfId="50" applyNumberFormat="1" applyFont="1" applyFill="1" applyBorder="1" applyAlignment="1" applyProtection="1">
      <alignment horizontal="right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 applyAlignment="1">
      <alignment horizontal="right" vertical="center"/>
    </xf>
    <xf numFmtId="0" fontId="11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Continuous" vertical="center" wrapText="1"/>
    </xf>
    <xf numFmtId="0" fontId="5" fillId="0" borderId="17" xfId="50" applyFont="1" applyFill="1" applyBorder="1" applyAlignment="1">
      <alignment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5" fillId="0" borderId="18" xfId="50" applyFont="1" applyBorder="1" applyAlignment="1">
      <alignment vertical="center" wrapText="1"/>
    </xf>
    <xf numFmtId="4" fontId="5" fillId="0" borderId="18" xfId="50" applyNumberFormat="1" applyFont="1" applyBorder="1" applyAlignment="1">
      <alignment vertical="center" wrapText="1"/>
    </xf>
    <xf numFmtId="0" fontId="5" fillId="0" borderId="16" xfId="50" applyFont="1" applyBorder="1" applyAlignment="1">
      <alignment vertical="center"/>
    </xf>
    <xf numFmtId="0" fontId="5" fillId="0" borderId="2" xfId="50" applyFont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16" xfId="50" applyFont="1" applyBorder="1" applyAlignment="1">
      <alignment horizontal="left" vertical="center"/>
    </xf>
    <xf numFmtId="0" fontId="5" fillId="0" borderId="16" xfId="50" applyFont="1" applyFill="1" applyBorder="1" applyAlignment="1">
      <alignment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176" fontId="6" fillId="0" borderId="1" xfId="50" applyNumberFormat="1" applyFont="1" applyFill="1" applyBorder="1" applyAlignment="1" applyProtection="1">
      <alignment horizontal="right" vertical="center"/>
    </xf>
    <xf numFmtId="0" fontId="5" fillId="0" borderId="2" xfId="50" applyFont="1" applyFill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14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11" fillId="0" borderId="0" xfId="50" applyFont="1" applyFill="1" applyAlignment="1"/>
    <xf numFmtId="0" fontId="3" fillId="0" borderId="0" xfId="50" applyFont="1" applyFill="1" applyAlignment="1">
      <alignment horizontal="center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15" fillId="0" borderId="19" xfId="0" applyNumberFormat="1" applyFont="1" applyBorder="1" applyAlignment="1">
      <alignment horizontal="left" vertical="center"/>
    </xf>
    <xf numFmtId="0" fontId="16" fillId="0" borderId="7" xfId="50" applyFont="1" applyFill="1" applyBorder="1" applyAlignment="1">
      <alignment horizontal="left" vertical="center" wrapText="1"/>
    </xf>
    <xf numFmtId="0" fontId="17" fillId="0" borderId="7" xfId="50" applyFont="1" applyFill="1" applyBorder="1" applyAlignment="1">
      <alignment horizontal="left" vertical="center" wrapText="1"/>
    </xf>
    <xf numFmtId="0" fontId="17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Continuous"/>
    </xf>
    <xf numFmtId="0" fontId="11" fillId="0" borderId="0" xfId="50" applyFont="1" applyAlignment="1"/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0" fontId="6" fillId="0" borderId="18" xfId="50" applyNumberFormat="1" applyFont="1" applyFill="1" applyBorder="1" applyAlignment="1" applyProtection="1">
      <alignment horizontal="center" vertical="center"/>
    </xf>
    <xf numFmtId="0" fontId="6" fillId="0" borderId="15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6" xfId="50" applyNumberFormat="1" applyFont="1" applyFill="1" applyBorder="1" applyAlignment="1" applyProtection="1"/>
    <xf numFmtId="0" fontId="10" fillId="0" borderId="0" xfId="50" applyFont="1" applyAlignment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/>
    </xf>
    <xf numFmtId="0" fontId="6" fillId="0" borderId="20" xfId="50" applyNumberFormat="1" applyFont="1" applyFill="1" applyBorder="1" applyAlignment="1" applyProtection="1">
      <alignment horizontal="center" vertical="center"/>
    </xf>
    <xf numFmtId="0" fontId="6" fillId="0" borderId="21" xfId="50" applyNumberFormat="1" applyFont="1" applyFill="1" applyBorder="1" applyAlignment="1" applyProtection="1">
      <alignment horizontal="center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0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176" fontId="6" fillId="0" borderId="14" xfId="50" applyNumberFormat="1" applyFont="1" applyFill="1" applyBorder="1" applyAlignment="1" applyProtection="1">
      <alignment horizontal="right" vertical="center"/>
    </xf>
    <xf numFmtId="178" fontId="6" fillId="0" borderId="14" xfId="50" applyNumberFormat="1" applyFont="1" applyFill="1" applyBorder="1" applyAlignment="1" applyProtection="1">
      <alignment horizontal="right" vertical="center"/>
    </xf>
    <xf numFmtId="49" fontId="6" fillId="0" borderId="14" xfId="50" applyNumberFormat="1" applyFont="1" applyFill="1" applyBorder="1" applyAlignment="1" applyProtection="1">
      <alignment horizontal="left" vertical="center"/>
    </xf>
    <xf numFmtId="49" fontId="6" fillId="0" borderId="15" xfId="50" applyNumberFormat="1" applyFont="1" applyFill="1" applyBorder="1" applyAlignment="1" applyProtection="1">
      <alignment horizontal="left" vertical="center"/>
    </xf>
    <xf numFmtId="176" fontId="6" fillId="0" borderId="15" xfId="50" applyNumberFormat="1" applyFont="1" applyFill="1" applyBorder="1" applyAlignment="1" applyProtection="1">
      <alignment horizontal="right" vertical="center"/>
    </xf>
    <xf numFmtId="176" fontId="6" fillId="0" borderId="18" xfId="5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vertical="center"/>
    </xf>
    <xf numFmtId="0" fontId="11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1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4" xfId="49" applyNumberFormat="1" applyFont="1" applyFill="1" applyBorder="1" applyAlignment="1" applyProtection="1">
      <alignment horizontal="center" vertical="center" wrapText="1"/>
    </xf>
    <xf numFmtId="0" fontId="5" fillId="0" borderId="14" xfId="49" applyFont="1" applyBorder="1" applyAlignment="1">
      <alignment horizontal="center" vertical="center"/>
    </xf>
    <xf numFmtId="4" fontId="5" fillId="0" borderId="3" xfId="49" applyNumberFormat="1" applyFont="1" applyFill="1" applyBorder="1" applyAlignment="1">
      <alignment horizontal="right" vertical="center" wrapText="1"/>
    </xf>
    <xf numFmtId="4" fontId="5" fillId="0" borderId="14" xfId="49" applyNumberFormat="1" applyFont="1" applyBorder="1" applyAlignment="1">
      <alignment horizontal="left" vertical="center"/>
    </xf>
    <xf numFmtId="4" fontId="5" fillId="0" borderId="14" xfId="49" applyNumberFormat="1" applyFont="1" applyBorder="1" applyAlignment="1">
      <alignment horizontal="right" vertical="center"/>
    </xf>
    <xf numFmtId="0" fontId="5" fillId="0" borderId="16" xfId="49" applyFont="1" applyFill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9" fillId="0" borderId="22" xfId="0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9" fillId="0" borderId="23" xfId="0" applyFont="1" applyBorder="1" applyAlignment="1">
      <alignment horizontal="left" vertical="center" wrapText="1"/>
    </xf>
    <xf numFmtId="0" fontId="5" fillId="0" borderId="16" xfId="49" applyFont="1" applyBorder="1" applyAlignment="1">
      <alignment horizontal="left" vertical="center"/>
    </xf>
    <xf numFmtId="4" fontId="5" fillId="0" borderId="1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7" xfId="49" applyBorder="1" applyAlignment="1">
      <alignment wrapText="1"/>
    </xf>
    <xf numFmtId="0" fontId="11" fillId="0" borderId="0" xfId="49" applyFont="1" applyFill="1" applyAlignment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2.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2.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2.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2.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2.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2.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2.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2.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2.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2.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2.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2.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2.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2.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2.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2.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2.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2.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2.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2.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2.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2.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2.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2.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2.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2.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2.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2.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2.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2.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2.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2.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2.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2.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2.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2.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2.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2.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2.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2.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2.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2.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2.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2.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2.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2.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2.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2.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2.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2.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2.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2.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2.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2.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2.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2.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2.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2.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2.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2.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2.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2.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2.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2.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2.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2.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2.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2.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2.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2.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2.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2.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2.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2.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2.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2.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2.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2.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2.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2.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2.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2.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2.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2.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2.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2.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2.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2.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2.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2.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2.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2.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2.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2.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2.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2.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2.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2.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2.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2.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2.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2.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2.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2.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2.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2.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2.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2.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2.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2.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2.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2.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2.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2.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2.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2.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2.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2.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2.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2.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2.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2.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2.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2.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2.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2.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2.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2.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2.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2.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2.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2.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2.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2.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2.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2.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2.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2.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2.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2.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2.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2.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2.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2.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2.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2.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2.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2.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2.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2.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2.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2.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2.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2.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2.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2.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2.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2.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2.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2.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2.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2.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2.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2.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2.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2.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2.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2.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2.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2.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2.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2.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2.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2.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2.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2.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2.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2.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2.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2.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2.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2.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2.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2.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2.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2.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2.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2.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2.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2.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2.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2.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2.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2.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2.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2.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2.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2.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2.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2.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2.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2.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2.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2.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2.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2.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2.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2.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2.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2.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2.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2.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2.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2.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2.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2.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2.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2.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2.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2.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2.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2.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2.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2.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2.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2.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2.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2.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2.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2.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2.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2.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2.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2.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2.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2.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2.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2.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2.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2.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2.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2.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2.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2.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2.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2.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2.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2.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2.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2.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2.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2.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2.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2.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2.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workbookViewId="0">
      <selection activeCell="A1" sqref="A1:G16"/>
    </sheetView>
  </sheetViews>
  <sheetFormatPr defaultColWidth="6.875" defaultRowHeight="20.1" customHeight="1"/>
  <cols>
    <col min="1" max="1" width="22.875" style="137" customWidth="1"/>
    <col min="2" max="2" width="19" style="137" customWidth="1"/>
    <col min="3" max="3" width="20.5" style="137" customWidth="1"/>
    <col min="4" max="7" width="19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="136" customFormat="1" customHeight="1" spans="1:7">
      <c r="A1" s="139" t="s">
        <v>311</v>
      </c>
      <c r="B1" s="140"/>
      <c r="C1" s="140"/>
      <c r="D1" s="140"/>
      <c r="E1" s="140"/>
      <c r="F1" s="140"/>
      <c r="G1" s="140"/>
    </row>
    <row r="2" s="136" customFormat="1" ht="33" customHeight="1" spans="1:7">
      <c r="A2" s="141" t="s">
        <v>312</v>
      </c>
      <c r="B2" s="141"/>
      <c r="C2" s="141"/>
      <c r="D2" s="141"/>
      <c r="E2" s="141"/>
      <c r="F2" s="141"/>
      <c r="G2" s="141"/>
    </row>
    <row r="3" s="136" customFormat="1" ht="30.75" customHeight="1" spans="1:7">
      <c r="A3" s="142"/>
      <c r="B3" s="143"/>
      <c r="C3" s="143"/>
      <c r="D3" s="143"/>
      <c r="E3" s="143"/>
      <c r="F3" s="143"/>
      <c r="G3" s="144" t="s">
        <v>313</v>
      </c>
    </row>
    <row r="4" s="136" customFormat="1" customHeight="1" spans="1:7">
      <c r="A4" s="145" t="s">
        <v>314</v>
      </c>
      <c r="B4" s="145"/>
      <c r="C4" s="145" t="s">
        <v>315</v>
      </c>
      <c r="D4" s="145"/>
      <c r="E4" s="145"/>
      <c r="F4" s="145"/>
      <c r="G4" s="145"/>
    </row>
    <row r="5" s="136" customFormat="1" ht="45" customHeight="1" spans="1:7">
      <c r="A5" s="146" t="s">
        <v>316</v>
      </c>
      <c r="B5" s="146" t="s">
        <v>317</v>
      </c>
      <c r="C5" s="146" t="s">
        <v>316</v>
      </c>
      <c r="D5" s="146" t="s">
        <v>318</v>
      </c>
      <c r="E5" s="146" t="s">
        <v>319</v>
      </c>
      <c r="F5" s="146" t="s">
        <v>320</v>
      </c>
      <c r="G5" s="146" t="s">
        <v>321</v>
      </c>
    </row>
    <row r="6" s="136" customFormat="1" customHeight="1" spans="1:7">
      <c r="A6" s="147" t="s">
        <v>322</v>
      </c>
      <c r="B6" s="148">
        <f>B7+B8+B9</f>
        <v>23341.53</v>
      </c>
      <c r="C6" s="149" t="s">
        <v>323</v>
      </c>
      <c r="D6" s="150">
        <f t="shared" ref="D6:D14" si="0">E6+F6+G6</f>
        <v>25394.75</v>
      </c>
      <c r="E6" s="150">
        <f t="shared" ref="E6:G6" si="1">SUM(E7:E13)</f>
        <v>24008.81</v>
      </c>
      <c r="F6" s="150">
        <f t="shared" si="1"/>
        <v>1385.94</v>
      </c>
      <c r="G6" s="150">
        <f t="shared" si="1"/>
        <v>0</v>
      </c>
    </row>
    <row r="7" s="136" customFormat="1" customHeight="1" spans="1:7">
      <c r="A7" s="151" t="s">
        <v>324</v>
      </c>
      <c r="B7" s="152">
        <v>22341.53</v>
      </c>
      <c r="C7" s="153" t="s">
        <v>325</v>
      </c>
      <c r="D7" s="150">
        <f t="shared" si="0"/>
        <v>20597.68</v>
      </c>
      <c r="E7" s="154">
        <v>20597.68</v>
      </c>
      <c r="F7" s="154"/>
      <c r="G7" s="154"/>
    </row>
    <row r="8" s="136" customFormat="1" customHeight="1" spans="1:7">
      <c r="A8" s="151" t="s">
        <v>326</v>
      </c>
      <c r="B8" s="155">
        <v>1000</v>
      </c>
      <c r="C8" s="156" t="s">
        <v>327</v>
      </c>
      <c r="D8" s="150">
        <f t="shared" si="0"/>
        <v>2196.83</v>
      </c>
      <c r="E8" s="154">
        <v>2196.83</v>
      </c>
      <c r="F8" s="154"/>
      <c r="G8" s="154"/>
    </row>
    <row r="9" s="136" customFormat="1" customHeight="1" spans="1:7">
      <c r="A9" s="157" t="s">
        <v>328</v>
      </c>
      <c r="B9" s="158"/>
      <c r="C9" s="156" t="s">
        <v>329</v>
      </c>
      <c r="D9" s="150">
        <f t="shared" si="0"/>
        <v>592.63</v>
      </c>
      <c r="E9" s="154">
        <v>592.63</v>
      </c>
      <c r="F9" s="154"/>
      <c r="G9" s="154"/>
    </row>
    <row r="10" s="136" customFormat="1" customHeight="1" spans="1:7">
      <c r="A10" s="159" t="s">
        <v>330</v>
      </c>
      <c r="B10" s="148">
        <f>B11+B12+B13</f>
        <v>2053.22</v>
      </c>
      <c r="C10" s="156" t="s">
        <v>331</v>
      </c>
      <c r="D10" s="150">
        <f t="shared" si="0"/>
        <v>1385.94</v>
      </c>
      <c r="E10" s="154"/>
      <c r="F10" s="154">
        <v>1385.94</v>
      </c>
      <c r="G10" s="154"/>
    </row>
    <row r="11" s="136" customFormat="1" customHeight="1" spans="1:7">
      <c r="A11" s="157" t="s">
        <v>324</v>
      </c>
      <c r="B11" s="152">
        <v>1667.28</v>
      </c>
      <c r="C11" s="156" t="s">
        <v>332</v>
      </c>
      <c r="D11" s="150">
        <f t="shared" si="0"/>
        <v>621.67</v>
      </c>
      <c r="E11" s="154">
        <v>621.67</v>
      </c>
      <c r="F11" s="154"/>
      <c r="G11" s="154"/>
    </row>
    <row r="12" s="136" customFormat="1" customHeight="1" spans="1:7">
      <c r="A12" s="157" t="s">
        <v>326</v>
      </c>
      <c r="B12" s="155">
        <v>385.94</v>
      </c>
      <c r="C12" s="160"/>
      <c r="D12" s="150">
        <f t="shared" si="0"/>
        <v>0</v>
      </c>
      <c r="E12" s="154"/>
      <c r="F12" s="154"/>
      <c r="G12" s="154"/>
    </row>
    <row r="13" s="136" customFormat="1" customHeight="1" spans="1:13">
      <c r="A13" s="151" t="s">
        <v>328</v>
      </c>
      <c r="B13" s="158"/>
      <c r="C13" s="160"/>
      <c r="D13" s="150">
        <f t="shared" si="0"/>
        <v>0</v>
      </c>
      <c r="E13" s="154"/>
      <c r="F13" s="154"/>
      <c r="G13" s="154"/>
      <c r="M13" s="167"/>
    </row>
    <row r="14" s="136" customFormat="1" customHeight="1" spans="1:7">
      <c r="A14" s="159"/>
      <c r="B14" s="161"/>
      <c r="C14" s="161" t="s">
        <v>333</v>
      </c>
      <c r="D14" s="162">
        <f t="shared" si="0"/>
        <v>0</v>
      </c>
      <c r="E14" s="163">
        <f>B7+B11-E6</f>
        <v>0</v>
      </c>
      <c r="F14" s="163">
        <f>B8+B12-F6</f>
        <v>0</v>
      </c>
      <c r="G14" s="163">
        <f>B9+B13-G6</f>
        <v>0</v>
      </c>
    </row>
    <row r="15" s="136" customFormat="1" customHeight="1" spans="1:7">
      <c r="A15" s="159"/>
      <c r="B15" s="161"/>
      <c r="C15" s="161"/>
      <c r="D15" s="163"/>
      <c r="E15" s="163"/>
      <c r="F15" s="163"/>
      <c r="G15" s="164"/>
    </row>
    <row r="16" s="136" customFormat="1" customHeight="1" spans="1:7">
      <c r="A16" s="159" t="s">
        <v>334</v>
      </c>
      <c r="B16" s="165">
        <f>B6+B10</f>
        <v>25394.75</v>
      </c>
      <c r="C16" s="165" t="s">
        <v>335</v>
      </c>
      <c r="D16" s="163">
        <f t="shared" ref="D16:G16" si="2">SUM(D6+D14)</f>
        <v>25394.75</v>
      </c>
      <c r="E16" s="163">
        <f t="shared" si="2"/>
        <v>24008.81</v>
      </c>
      <c r="F16" s="163">
        <f t="shared" si="2"/>
        <v>1385.94</v>
      </c>
      <c r="G16" s="163">
        <f t="shared" si="2"/>
        <v>0</v>
      </c>
    </row>
    <row r="17" customHeight="1" spans="1:6">
      <c r="A17" s="166"/>
      <c r="B17" s="166"/>
      <c r="C17" s="166"/>
      <c r="D17" s="166"/>
      <c r="E17" s="166"/>
      <c r="F17" s="166"/>
    </row>
  </sheetData>
  <mergeCells count="3">
    <mergeCell ref="A2:G2"/>
    <mergeCell ref="A4:B4"/>
    <mergeCell ref="C4:G4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workbookViewId="0">
      <selection activeCell="A28" sqref="A1:F28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7" width="8.125" style="1"/>
    <col min="8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336</v>
      </c>
    </row>
    <row r="2" ht="42" customHeight="1" spans="1:6">
      <c r="A2" s="116" t="s">
        <v>337</v>
      </c>
      <c r="B2" s="116"/>
      <c r="C2" s="116"/>
      <c r="D2" s="116"/>
      <c r="E2" s="116"/>
      <c r="F2" s="116"/>
    </row>
    <row r="3" ht="20.1" customHeight="1" spans="1:6">
      <c r="A3" s="98"/>
      <c r="B3" s="86"/>
      <c r="C3" s="86"/>
      <c r="D3" s="86"/>
      <c r="E3" s="86"/>
      <c r="F3" s="86"/>
    </row>
    <row r="4" ht="30.75" customHeight="1" spans="1:6">
      <c r="A4" s="10"/>
      <c r="B4" s="9"/>
      <c r="C4" s="9"/>
      <c r="D4" s="9"/>
      <c r="E4" s="9"/>
      <c r="F4" s="126" t="s">
        <v>313</v>
      </c>
    </row>
    <row r="5" ht="20.1" customHeight="1" spans="1:6">
      <c r="A5" s="25" t="s">
        <v>338</v>
      </c>
      <c r="B5" s="25"/>
      <c r="C5" s="127" t="s">
        <v>339</v>
      </c>
      <c r="D5" s="25" t="s">
        <v>340</v>
      </c>
      <c r="E5" s="25"/>
      <c r="F5" s="25"/>
    </row>
    <row r="6" ht="20.1" customHeight="1" spans="1:6">
      <c r="A6" s="63" t="s">
        <v>341</v>
      </c>
      <c r="B6" s="63" t="s">
        <v>342</v>
      </c>
      <c r="C6" s="25"/>
      <c r="D6" s="63" t="s">
        <v>343</v>
      </c>
      <c r="E6" s="63" t="s">
        <v>344</v>
      </c>
      <c r="F6" s="63" t="s">
        <v>345</v>
      </c>
    </row>
    <row r="7" ht="20.1" customHeight="1" spans="1:6">
      <c r="A7" s="63"/>
      <c r="B7" s="103" t="s">
        <v>318</v>
      </c>
      <c r="C7" s="128">
        <f t="shared" ref="C7:F7" si="0">C8+C16+C21+C25</f>
        <v>21713.71</v>
      </c>
      <c r="D7" s="128">
        <f t="shared" si="0"/>
        <v>24008.81</v>
      </c>
      <c r="E7" s="129">
        <f t="shared" si="0"/>
        <v>15819.27</v>
      </c>
      <c r="F7" s="128">
        <f t="shared" si="0"/>
        <v>8189.54</v>
      </c>
    </row>
    <row r="8" ht="20.1" customHeight="1" spans="1:6">
      <c r="A8" s="130">
        <v>204</v>
      </c>
      <c r="B8" s="131" t="s">
        <v>325</v>
      </c>
      <c r="C8" s="128">
        <v>18405.49</v>
      </c>
      <c r="D8" s="132">
        <f>E8+F8</f>
        <v>20597.69</v>
      </c>
      <c r="E8" s="128">
        <f>E9+E11</f>
        <v>12408.15</v>
      </c>
      <c r="F8" s="133">
        <f>F9+F11</f>
        <v>8189.54</v>
      </c>
    </row>
    <row r="9" ht="20.1" customHeight="1" spans="1:6">
      <c r="A9" s="134" t="s">
        <v>346</v>
      </c>
      <c r="B9" s="135" t="s">
        <v>347</v>
      </c>
      <c r="C9" s="128">
        <v>40</v>
      </c>
      <c r="D9" s="132">
        <f t="shared" ref="D9:D27" si="1">E9+F9</f>
        <v>210</v>
      </c>
      <c r="E9" s="128"/>
      <c r="F9" s="133">
        <v>210</v>
      </c>
    </row>
    <row r="10" ht="20.1" customHeight="1" spans="1:6">
      <c r="A10" s="134" t="s">
        <v>348</v>
      </c>
      <c r="B10" s="135" t="s">
        <v>349</v>
      </c>
      <c r="C10" s="128">
        <v>40</v>
      </c>
      <c r="D10" s="132">
        <f t="shared" si="1"/>
        <v>210</v>
      </c>
      <c r="E10" s="128"/>
      <c r="F10" s="133">
        <v>210</v>
      </c>
    </row>
    <row r="11" ht="20.1" customHeight="1" spans="1:6">
      <c r="A11" s="134" t="s">
        <v>350</v>
      </c>
      <c r="B11" s="135" t="s">
        <v>351</v>
      </c>
      <c r="C11" s="128">
        <f>C12+C13+C14+C15</f>
        <v>18365.49</v>
      </c>
      <c r="D11" s="132">
        <f t="shared" si="1"/>
        <v>20387.69</v>
      </c>
      <c r="E11" s="128">
        <f>E12</f>
        <v>12408.15</v>
      </c>
      <c r="F11" s="133">
        <f>F13+F14+F15</f>
        <v>7979.54</v>
      </c>
    </row>
    <row r="12" ht="20.1" customHeight="1" spans="1:6">
      <c r="A12" s="134" t="s">
        <v>352</v>
      </c>
      <c r="B12" s="135" t="s">
        <v>353</v>
      </c>
      <c r="C12" s="128">
        <v>10205.85</v>
      </c>
      <c r="D12" s="132">
        <f t="shared" si="1"/>
        <v>12408.15</v>
      </c>
      <c r="E12" s="128">
        <v>12408.15</v>
      </c>
      <c r="F12" s="133"/>
    </row>
    <row r="13" ht="20.1" customHeight="1" spans="1:6">
      <c r="A13" s="134" t="s">
        <v>354</v>
      </c>
      <c r="B13" s="135" t="s">
        <v>355</v>
      </c>
      <c r="C13" s="128">
        <v>5496.92</v>
      </c>
      <c r="D13" s="132">
        <f t="shared" si="1"/>
        <v>5372.59</v>
      </c>
      <c r="E13" s="128"/>
      <c r="F13" s="133">
        <v>5372.59</v>
      </c>
    </row>
    <row r="14" ht="20.1" customHeight="1" spans="1:6">
      <c r="A14" s="44" t="s">
        <v>356</v>
      </c>
      <c r="B14" s="44" t="s">
        <v>357</v>
      </c>
      <c r="C14" s="128">
        <v>166.57</v>
      </c>
      <c r="D14" s="132">
        <f t="shared" si="1"/>
        <v>950</v>
      </c>
      <c r="E14" s="128"/>
      <c r="F14" s="133">
        <v>950</v>
      </c>
    </row>
    <row r="15" ht="20.1" customHeight="1" spans="1:6">
      <c r="A15" s="44" t="s">
        <v>358</v>
      </c>
      <c r="B15" s="44" t="s">
        <v>359</v>
      </c>
      <c r="C15" s="128">
        <v>2496.15</v>
      </c>
      <c r="D15" s="132">
        <f t="shared" si="1"/>
        <v>1656.95</v>
      </c>
      <c r="E15" s="128"/>
      <c r="F15" s="133">
        <v>1656.95</v>
      </c>
    </row>
    <row r="16" ht="20.1" customHeight="1" spans="1:6">
      <c r="A16" s="44" t="s">
        <v>360</v>
      </c>
      <c r="B16" s="44" t="s">
        <v>327</v>
      </c>
      <c r="C16" s="128">
        <v>1917.99</v>
      </c>
      <c r="D16" s="132">
        <f t="shared" si="1"/>
        <v>2196.82</v>
      </c>
      <c r="E16" s="128">
        <f>E17</f>
        <v>2196.82</v>
      </c>
      <c r="F16" s="133"/>
    </row>
    <row r="17" ht="20.1" customHeight="1" spans="1:6">
      <c r="A17" s="45" t="s">
        <v>361</v>
      </c>
      <c r="B17" s="46" t="s">
        <v>362</v>
      </c>
      <c r="C17" s="128">
        <v>1917.99</v>
      </c>
      <c r="D17" s="132">
        <f t="shared" si="1"/>
        <v>2196.82</v>
      </c>
      <c r="E17" s="128">
        <f>E18+E19+E20</f>
        <v>2196.82</v>
      </c>
      <c r="F17" s="133"/>
    </row>
    <row r="18" ht="20.1" customHeight="1" spans="1:6">
      <c r="A18" s="45" t="s">
        <v>363</v>
      </c>
      <c r="B18" s="46" t="s">
        <v>364</v>
      </c>
      <c r="C18" s="128">
        <v>1273.38</v>
      </c>
      <c r="D18" s="132">
        <f t="shared" si="1"/>
        <v>1401.86</v>
      </c>
      <c r="E18" s="128">
        <v>1401.86</v>
      </c>
      <c r="F18" s="133"/>
    </row>
    <row r="19" ht="20.1" customHeight="1" spans="1:6">
      <c r="A19" s="45" t="s">
        <v>365</v>
      </c>
      <c r="B19" s="46" t="s">
        <v>366</v>
      </c>
      <c r="C19" s="128">
        <v>509.35</v>
      </c>
      <c r="D19" s="132">
        <f t="shared" si="1"/>
        <v>560.74</v>
      </c>
      <c r="E19" s="128">
        <v>560.74</v>
      </c>
      <c r="F19" s="133"/>
    </row>
    <row r="20" ht="20.1" customHeight="1" spans="1:6">
      <c r="A20" s="45" t="s">
        <v>367</v>
      </c>
      <c r="B20" s="46" t="s">
        <v>368</v>
      </c>
      <c r="C20" s="128">
        <v>135.26</v>
      </c>
      <c r="D20" s="132">
        <f t="shared" si="1"/>
        <v>234.22</v>
      </c>
      <c r="E20" s="128">
        <v>234.22</v>
      </c>
      <c r="F20" s="133"/>
    </row>
    <row r="21" ht="20.1" customHeight="1" spans="1:6">
      <c r="A21" s="45" t="s">
        <v>369</v>
      </c>
      <c r="B21" s="46" t="s">
        <v>370</v>
      </c>
      <c r="C21" s="128">
        <v>711.19</v>
      </c>
      <c r="D21" s="132">
        <f t="shared" si="1"/>
        <v>592.63</v>
      </c>
      <c r="E21" s="128">
        <f>E22</f>
        <v>592.63</v>
      </c>
      <c r="F21" s="133"/>
    </row>
    <row r="22" ht="20.1" customHeight="1" spans="1:6">
      <c r="A22" s="45" t="s">
        <v>371</v>
      </c>
      <c r="B22" s="46" t="s">
        <v>372</v>
      </c>
      <c r="C22" s="128">
        <v>711.19</v>
      </c>
      <c r="D22" s="132">
        <f t="shared" si="1"/>
        <v>592.63</v>
      </c>
      <c r="E22" s="128">
        <f>E23+E24</f>
        <v>592.63</v>
      </c>
      <c r="F22" s="133"/>
    </row>
    <row r="23" ht="20.1" customHeight="1" spans="1:6">
      <c r="A23" s="45" t="s">
        <v>373</v>
      </c>
      <c r="B23" s="46" t="s">
        <v>374</v>
      </c>
      <c r="C23" s="128">
        <v>587.27</v>
      </c>
      <c r="D23" s="132">
        <f t="shared" si="1"/>
        <v>492.15</v>
      </c>
      <c r="E23" s="128">
        <v>492.15</v>
      </c>
      <c r="F23" s="133"/>
    </row>
    <row r="24" ht="20.1" customHeight="1" spans="1:6">
      <c r="A24" s="45" t="s">
        <v>375</v>
      </c>
      <c r="B24" s="46" t="s">
        <v>376</v>
      </c>
      <c r="C24" s="128">
        <v>123.92</v>
      </c>
      <c r="D24" s="132">
        <f t="shared" si="1"/>
        <v>100.48</v>
      </c>
      <c r="E24" s="128">
        <v>100.48</v>
      </c>
      <c r="F24" s="133"/>
    </row>
    <row r="25" ht="20.1" customHeight="1" spans="1:6">
      <c r="A25" s="45" t="s">
        <v>377</v>
      </c>
      <c r="B25" s="46" t="s">
        <v>332</v>
      </c>
      <c r="C25" s="128">
        <v>679.04</v>
      </c>
      <c r="D25" s="132">
        <f t="shared" si="1"/>
        <v>621.67</v>
      </c>
      <c r="E25" s="128">
        <v>621.67</v>
      </c>
      <c r="F25" s="133"/>
    </row>
    <row r="26" ht="20.1" customHeight="1" spans="1:6">
      <c r="A26" s="45" t="s">
        <v>378</v>
      </c>
      <c r="B26" s="46" t="s">
        <v>379</v>
      </c>
      <c r="C26" s="128">
        <v>679.04</v>
      </c>
      <c r="D26" s="132">
        <f t="shared" si="1"/>
        <v>621.67</v>
      </c>
      <c r="E26" s="128">
        <v>621.67</v>
      </c>
      <c r="F26" s="133"/>
    </row>
    <row r="27" ht="20.1" customHeight="1" spans="1:6">
      <c r="A27" s="45" t="s">
        <v>380</v>
      </c>
      <c r="B27" s="46" t="s">
        <v>381</v>
      </c>
      <c r="C27" s="128">
        <v>679.04</v>
      </c>
      <c r="D27" s="132">
        <f t="shared" si="1"/>
        <v>621.67</v>
      </c>
      <c r="E27" s="128">
        <v>621.67</v>
      </c>
      <c r="F27" s="133"/>
    </row>
    <row r="28" ht="67.5" customHeight="1" spans="1:6">
      <c r="A28" s="96" t="s">
        <v>382</v>
      </c>
      <c r="B28" s="96"/>
      <c r="C28" s="96"/>
      <c r="D28" s="96"/>
      <c r="E28" s="96"/>
      <c r="F28" s="96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5">
    <mergeCell ref="A2:F2"/>
    <mergeCell ref="A5:B5"/>
    <mergeCell ref="D5:F5"/>
    <mergeCell ref="A28:F2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topLeftCell="A25" workbookViewId="0">
      <selection activeCell="A1" sqref="A1:E37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383</v>
      </c>
      <c r="E1" s="115"/>
    </row>
    <row r="2" ht="34.5" customHeight="1" spans="1:5">
      <c r="A2" s="116" t="s">
        <v>384</v>
      </c>
      <c r="B2" s="116"/>
      <c r="C2" s="116"/>
      <c r="D2" s="116"/>
      <c r="E2" s="116"/>
    </row>
    <row r="3" customHeight="1" spans="1:5">
      <c r="A3" s="117"/>
      <c r="B3" s="117"/>
      <c r="C3" s="117"/>
      <c r="D3" s="117"/>
      <c r="E3" s="117"/>
    </row>
    <row r="4" s="99" customFormat="1" ht="30.75" customHeight="1" spans="1:5">
      <c r="A4" s="10"/>
      <c r="B4" s="9"/>
      <c r="C4" s="9"/>
      <c r="D4" s="9"/>
      <c r="E4" s="118" t="s">
        <v>313</v>
      </c>
    </row>
    <row r="5" s="99" customFormat="1" customHeight="1" spans="1:5">
      <c r="A5" s="25" t="s">
        <v>385</v>
      </c>
      <c r="B5" s="25"/>
      <c r="C5" s="25" t="s">
        <v>386</v>
      </c>
      <c r="D5" s="25"/>
      <c r="E5" s="25"/>
    </row>
    <row r="6" s="99" customFormat="1" customHeight="1" spans="1:5">
      <c r="A6" s="25" t="s">
        <v>341</v>
      </c>
      <c r="B6" s="25" t="s">
        <v>342</v>
      </c>
      <c r="C6" s="25" t="s">
        <v>318</v>
      </c>
      <c r="D6" s="25" t="s">
        <v>387</v>
      </c>
      <c r="E6" s="25" t="s">
        <v>388</v>
      </c>
    </row>
    <row r="7" s="99" customFormat="1" customHeight="1" spans="1:10">
      <c r="A7" s="119" t="s">
        <v>389</v>
      </c>
      <c r="B7" s="120" t="s">
        <v>390</v>
      </c>
      <c r="C7" s="121">
        <f t="shared" ref="C7:C14" si="0">D7+E7</f>
        <v>15819.27</v>
      </c>
      <c r="D7" s="17">
        <f>D8+D19+D33</f>
        <v>12910.89</v>
      </c>
      <c r="E7" s="17">
        <f>E8+E19+E33</f>
        <v>2908.38</v>
      </c>
      <c r="J7" s="84"/>
    </row>
    <row r="8" s="99" customFormat="1" customHeight="1" spans="1:7">
      <c r="A8" s="122" t="s">
        <v>391</v>
      </c>
      <c r="B8" s="123" t="s">
        <v>392</v>
      </c>
      <c r="C8" s="121">
        <f t="shared" si="0"/>
        <v>11228.01</v>
      </c>
      <c r="D8" s="121">
        <f>SUM(D9:D18)</f>
        <v>11228.01</v>
      </c>
      <c r="E8" s="121">
        <f>SUM(E9:E13)</f>
        <v>0</v>
      </c>
      <c r="G8" s="84"/>
    </row>
    <row r="9" s="99" customFormat="1" customHeight="1" spans="1:11">
      <c r="A9" s="122" t="s">
        <v>393</v>
      </c>
      <c r="B9" s="123" t="s">
        <v>394</v>
      </c>
      <c r="C9" s="17">
        <f t="shared" si="0"/>
        <v>2080.56</v>
      </c>
      <c r="D9" s="17">
        <v>2080.56</v>
      </c>
      <c r="E9" s="17"/>
      <c r="F9" s="84"/>
      <c r="G9" s="84"/>
      <c r="K9" s="84"/>
    </row>
    <row r="10" s="99" customFormat="1" customHeight="1" spans="1:8">
      <c r="A10" s="122" t="s">
        <v>395</v>
      </c>
      <c r="B10" s="123" t="s">
        <v>396</v>
      </c>
      <c r="C10" s="17">
        <f t="shared" si="0"/>
        <v>3112.52</v>
      </c>
      <c r="D10" s="17">
        <v>3112.52</v>
      </c>
      <c r="E10" s="17"/>
      <c r="F10" s="84"/>
      <c r="H10" s="84"/>
    </row>
    <row r="11" s="99" customFormat="1" customHeight="1" spans="1:8">
      <c r="A11" s="122" t="s">
        <v>397</v>
      </c>
      <c r="B11" s="123" t="s">
        <v>398</v>
      </c>
      <c r="C11" s="17">
        <f t="shared" si="0"/>
        <v>327.01</v>
      </c>
      <c r="D11" s="17">
        <v>327.01</v>
      </c>
      <c r="E11" s="17"/>
      <c r="F11" s="84"/>
      <c r="H11" s="84"/>
    </row>
    <row r="12" s="99" customFormat="1" customHeight="1" spans="1:10">
      <c r="A12" s="122" t="s">
        <v>399</v>
      </c>
      <c r="B12" s="123" t="s">
        <v>400</v>
      </c>
      <c r="C12" s="17">
        <f t="shared" si="0"/>
        <v>1401.86</v>
      </c>
      <c r="D12" s="17">
        <v>1401.86</v>
      </c>
      <c r="E12" s="17"/>
      <c r="F12" s="84"/>
      <c r="J12" s="84"/>
    </row>
    <row r="13" s="99" customFormat="1" customHeight="1" spans="1:11">
      <c r="A13" s="122" t="s">
        <v>401</v>
      </c>
      <c r="B13" s="123" t="s">
        <v>402</v>
      </c>
      <c r="C13" s="17">
        <f t="shared" si="0"/>
        <v>560.74</v>
      </c>
      <c r="D13" s="17">
        <v>560.74</v>
      </c>
      <c r="E13" s="17"/>
      <c r="F13" s="84"/>
      <c r="G13" s="84"/>
      <c r="K13" s="84"/>
    </row>
    <row r="14" s="99" customFormat="1" customHeight="1" spans="1:11">
      <c r="A14" s="122" t="s">
        <v>403</v>
      </c>
      <c r="B14" s="123" t="s">
        <v>404</v>
      </c>
      <c r="C14" s="17">
        <f t="shared" si="0"/>
        <v>492.15</v>
      </c>
      <c r="D14" s="17">
        <v>492.15</v>
      </c>
      <c r="E14" s="17"/>
      <c r="F14" s="84"/>
      <c r="G14" s="84"/>
      <c r="K14" s="84"/>
    </row>
    <row r="15" s="99" customFormat="1" customHeight="1" spans="1:11">
      <c r="A15" s="122" t="s">
        <v>405</v>
      </c>
      <c r="B15" s="123" t="s">
        <v>406</v>
      </c>
      <c r="C15" s="17">
        <f t="shared" ref="C15:C37" si="1">D15+E15</f>
        <v>100.48</v>
      </c>
      <c r="D15" s="17">
        <v>100.48</v>
      </c>
      <c r="E15" s="17"/>
      <c r="F15" s="84"/>
      <c r="G15" s="84"/>
      <c r="K15" s="84"/>
    </row>
    <row r="16" s="99" customFormat="1" customHeight="1" spans="1:11">
      <c r="A16" s="44" t="s">
        <v>407</v>
      </c>
      <c r="B16" s="123" t="s">
        <v>408</v>
      </c>
      <c r="C16" s="17">
        <f t="shared" si="1"/>
        <v>41.44</v>
      </c>
      <c r="D16" s="17">
        <v>41.44</v>
      </c>
      <c r="E16" s="17"/>
      <c r="F16" s="84"/>
      <c r="G16" s="84"/>
      <c r="K16" s="84"/>
    </row>
    <row r="17" s="99" customFormat="1" customHeight="1" spans="1:11">
      <c r="A17" s="44" t="s">
        <v>409</v>
      </c>
      <c r="B17" s="123" t="s">
        <v>410</v>
      </c>
      <c r="C17" s="17">
        <f t="shared" si="1"/>
        <v>621.67</v>
      </c>
      <c r="D17" s="17">
        <v>621.67</v>
      </c>
      <c r="E17" s="17"/>
      <c r="F17" s="84"/>
      <c r="G17" s="84"/>
      <c r="K17" s="84"/>
    </row>
    <row r="18" s="99" customFormat="1" customHeight="1" spans="1:11">
      <c r="A18" s="44" t="s">
        <v>411</v>
      </c>
      <c r="B18" s="123" t="s">
        <v>412</v>
      </c>
      <c r="C18" s="17">
        <f t="shared" si="1"/>
        <v>2489.58</v>
      </c>
      <c r="D18" s="17">
        <v>2489.58</v>
      </c>
      <c r="E18" s="17"/>
      <c r="F18" s="84"/>
      <c r="G18" s="84"/>
      <c r="K18" s="84"/>
    </row>
    <row r="19" s="99" customFormat="1" customHeight="1" spans="1:11">
      <c r="A19" s="122" t="s">
        <v>413</v>
      </c>
      <c r="B19" s="123" t="s">
        <v>414</v>
      </c>
      <c r="C19" s="17">
        <f t="shared" si="1"/>
        <v>2908.38</v>
      </c>
      <c r="D19" s="17">
        <f>SUM(D20:D32)</f>
        <v>0</v>
      </c>
      <c r="E19" s="17">
        <f>SUM(E20:E32)</f>
        <v>2908.38</v>
      </c>
      <c r="F19" s="84"/>
      <c r="G19" s="84"/>
      <c r="K19" s="84"/>
    </row>
    <row r="20" s="99" customFormat="1" customHeight="1" spans="1:11">
      <c r="A20" s="122" t="s">
        <v>415</v>
      </c>
      <c r="B20" s="123" t="s">
        <v>416</v>
      </c>
      <c r="C20" s="17">
        <f t="shared" si="1"/>
        <v>96.32</v>
      </c>
      <c r="D20" s="17"/>
      <c r="E20" s="17">
        <v>96.32</v>
      </c>
      <c r="F20" s="84"/>
      <c r="G20" s="84"/>
      <c r="K20" s="84"/>
    </row>
    <row r="21" s="99" customFormat="1" customHeight="1" spans="1:11">
      <c r="A21" s="122" t="s">
        <v>417</v>
      </c>
      <c r="B21" s="123" t="s">
        <v>418</v>
      </c>
      <c r="C21" s="17">
        <f t="shared" si="1"/>
        <v>20</v>
      </c>
      <c r="D21" s="17"/>
      <c r="E21" s="17">
        <v>20</v>
      </c>
      <c r="F21" s="84"/>
      <c r="G21" s="84"/>
      <c r="K21" s="84"/>
    </row>
    <row r="22" s="99" customFormat="1" customHeight="1" spans="1:11">
      <c r="A22" s="122" t="s">
        <v>419</v>
      </c>
      <c r="B22" s="123" t="s">
        <v>420</v>
      </c>
      <c r="C22" s="17">
        <f t="shared" si="1"/>
        <v>40</v>
      </c>
      <c r="D22" s="17"/>
      <c r="E22" s="17">
        <v>40</v>
      </c>
      <c r="F22" s="84"/>
      <c r="G22" s="84"/>
      <c r="K22" s="84"/>
    </row>
    <row r="23" s="99" customFormat="1" customHeight="1" spans="1:11">
      <c r="A23" s="122" t="s">
        <v>421</v>
      </c>
      <c r="B23" s="123" t="s">
        <v>422</v>
      </c>
      <c r="C23" s="17">
        <f t="shared" si="1"/>
        <v>60</v>
      </c>
      <c r="D23" s="17"/>
      <c r="E23" s="17">
        <v>60</v>
      </c>
      <c r="F23" s="84"/>
      <c r="G23" s="84"/>
      <c r="K23" s="84"/>
    </row>
    <row r="24" s="99" customFormat="1" customHeight="1" spans="1:11">
      <c r="A24" s="122" t="s">
        <v>423</v>
      </c>
      <c r="B24" s="123" t="s">
        <v>424</v>
      </c>
      <c r="C24" s="17">
        <f t="shared" si="1"/>
        <v>256.03</v>
      </c>
      <c r="D24" s="17"/>
      <c r="E24" s="17">
        <v>256.03</v>
      </c>
      <c r="F24" s="84"/>
      <c r="G24" s="84"/>
      <c r="K24" s="84"/>
    </row>
    <row r="25" s="99" customFormat="1" customHeight="1" spans="1:7">
      <c r="A25" s="122" t="s">
        <v>425</v>
      </c>
      <c r="B25" s="124" t="s">
        <v>426</v>
      </c>
      <c r="C25" s="17">
        <f t="shared" si="1"/>
        <v>1130.4</v>
      </c>
      <c r="D25" s="17"/>
      <c r="E25" s="17">
        <v>1130.4</v>
      </c>
      <c r="F25" s="84"/>
      <c r="G25" s="84"/>
    </row>
    <row r="26" s="99" customFormat="1" customHeight="1" spans="1:10">
      <c r="A26" s="122" t="s">
        <v>427</v>
      </c>
      <c r="B26" s="125" t="s">
        <v>428</v>
      </c>
      <c r="C26" s="17">
        <f t="shared" si="1"/>
        <v>43.96</v>
      </c>
      <c r="D26" s="17"/>
      <c r="E26" s="17">
        <v>43.96</v>
      </c>
      <c r="F26" s="84"/>
      <c r="G26" s="84"/>
      <c r="H26" s="84"/>
      <c r="I26" s="84"/>
      <c r="J26" s="84"/>
    </row>
    <row r="27" s="99" customFormat="1" customHeight="1" spans="1:8">
      <c r="A27" s="122" t="s">
        <v>429</v>
      </c>
      <c r="B27" s="125" t="s">
        <v>430</v>
      </c>
      <c r="C27" s="17">
        <f t="shared" si="1"/>
        <v>72.8</v>
      </c>
      <c r="D27" s="17"/>
      <c r="E27" s="17">
        <v>72.8</v>
      </c>
      <c r="F27" s="84"/>
      <c r="G27" s="84"/>
      <c r="H27" s="84"/>
    </row>
    <row r="28" s="99" customFormat="1" customHeight="1" spans="1:9">
      <c r="A28" s="122" t="s">
        <v>431</v>
      </c>
      <c r="B28" s="124" t="s">
        <v>432</v>
      </c>
      <c r="C28" s="17">
        <f t="shared" si="1"/>
        <v>97.07</v>
      </c>
      <c r="D28" s="17"/>
      <c r="E28" s="17">
        <v>97.07</v>
      </c>
      <c r="F28" s="84"/>
      <c r="G28" s="84"/>
      <c r="H28" s="84"/>
      <c r="I28" s="84"/>
    </row>
    <row r="29" s="99" customFormat="1" customHeight="1" spans="1:7">
      <c r="A29" s="122" t="s">
        <v>433</v>
      </c>
      <c r="B29" s="125" t="s">
        <v>434</v>
      </c>
      <c r="C29" s="17">
        <f t="shared" si="1"/>
        <v>72.82</v>
      </c>
      <c r="D29" s="17"/>
      <c r="E29" s="17">
        <v>72.82</v>
      </c>
      <c r="F29" s="84"/>
      <c r="G29" s="84"/>
    </row>
    <row r="30" s="99" customFormat="1" customHeight="1" spans="1:16">
      <c r="A30" s="122" t="s">
        <v>435</v>
      </c>
      <c r="B30" s="125" t="s">
        <v>436</v>
      </c>
      <c r="C30" s="17">
        <f t="shared" si="1"/>
        <v>535.5</v>
      </c>
      <c r="D30" s="17"/>
      <c r="E30" s="17">
        <v>535.5</v>
      </c>
      <c r="F30" s="84"/>
      <c r="G30" s="84"/>
      <c r="I30" s="84"/>
      <c r="P30" s="84"/>
    </row>
    <row r="31" s="99" customFormat="1" customHeight="1" spans="1:16">
      <c r="A31" s="122" t="s">
        <v>437</v>
      </c>
      <c r="B31" s="125" t="s">
        <v>438</v>
      </c>
      <c r="C31" s="17">
        <f t="shared" si="1"/>
        <v>467.16</v>
      </c>
      <c r="D31" s="17"/>
      <c r="E31" s="17">
        <v>467.16</v>
      </c>
      <c r="F31" s="84"/>
      <c r="G31" s="84"/>
      <c r="H31" s="84"/>
      <c r="P31" s="84"/>
    </row>
    <row r="32" s="99" customFormat="1" customHeight="1" spans="1:9">
      <c r="A32" s="122" t="s">
        <v>439</v>
      </c>
      <c r="B32" s="125" t="s">
        <v>440</v>
      </c>
      <c r="C32" s="17">
        <f t="shared" si="1"/>
        <v>16.32</v>
      </c>
      <c r="D32" s="17"/>
      <c r="E32" s="17">
        <v>16.32</v>
      </c>
      <c r="F32" s="84"/>
      <c r="G32" s="84"/>
      <c r="H32" s="84"/>
      <c r="I32" s="84"/>
    </row>
    <row r="33" s="99" customFormat="1" customHeight="1" spans="1:8">
      <c r="A33" s="122" t="s">
        <v>441</v>
      </c>
      <c r="B33" s="123" t="s">
        <v>442</v>
      </c>
      <c r="C33" s="17">
        <f t="shared" si="1"/>
        <v>1682.88</v>
      </c>
      <c r="D33" s="121">
        <f>SUM(D34:D37)</f>
        <v>1682.88</v>
      </c>
      <c r="E33" s="17"/>
      <c r="F33" s="84"/>
      <c r="H33" s="84"/>
    </row>
    <row r="34" s="99" customFormat="1" customHeight="1" spans="1:7">
      <c r="A34" s="122" t="s">
        <v>443</v>
      </c>
      <c r="B34" s="125" t="s">
        <v>444</v>
      </c>
      <c r="C34" s="17">
        <f t="shared" si="1"/>
        <v>20.44</v>
      </c>
      <c r="D34" s="17">
        <v>20.44</v>
      </c>
      <c r="E34" s="17"/>
      <c r="F34" s="84"/>
      <c r="G34" s="84"/>
    </row>
    <row r="35" s="99" customFormat="1" customHeight="1" spans="1:8">
      <c r="A35" s="122" t="s">
        <v>445</v>
      </c>
      <c r="B35" s="125" t="s">
        <v>446</v>
      </c>
      <c r="C35" s="17">
        <f t="shared" si="1"/>
        <v>36.47</v>
      </c>
      <c r="D35" s="17">
        <v>36.47</v>
      </c>
      <c r="E35" s="17"/>
      <c r="F35" s="84"/>
      <c r="G35" s="84"/>
      <c r="H35" s="84"/>
    </row>
    <row r="36" s="99" customFormat="1" customHeight="1" spans="1:7">
      <c r="A36" s="122" t="s">
        <v>447</v>
      </c>
      <c r="B36" s="125" t="s">
        <v>448</v>
      </c>
      <c r="C36" s="17">
        <f t="shared" si="1"/>
        <v>0.22</v>
      </c>
      <c r="D36" s="17">
        <v>0.22</v>
      </c>
      <c r="E36" s="17"/>
      <c r="F36" s="84"/>
      <c r="G36" s="84"/>
    </row>
    <row r="37" s="99" customFormat="1" customHeight="1" spans="1:6">
      <c r="A37" s="122" t="s">
        <v>449</v>
      </c>
      <c r="B37" s="125" t="s">
        <v>450</v>
      </c>
      <c r="C37" s="17">
        <f t="shared" si="1"/>
        <v>1625.75</v>
      </c>
      <c r="D37" s="17">
        <v>1625.75</v>
      </c>
      <c r="E37" s="17"/>
      <c r="F37" s="84"/>
    </row>
    <row r="38" customHeight="1" spans="3:5">
      <c r="C38" s="3"/>
      <c r="D38" s="3"/>
      <c r="E38" s="3"/>
    </row>
    <row r="39" customHeight="1" spans="4:14">
      <c r="D39" s="3"/>
      <c r="E39" s="3"/>
      <c r="F39" s="3"/>
      <c r="N39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1" sqref="A1: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451</v>
      </c>
      <c r="L1" s="110"/>
    </row>
    <row r="2" ht="33" customHeight="1" spans="1:12">
      <c r="A2" s="85" t="s">
        <v>452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ht="20.1" customHeight="1" spans="1:12">
      <c r="A3" s="98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ht="30.75" customHeight="1" spans="1:1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11" t="s">
        <v>313</v>
      </c>
    </row>
    <row r="5" ht="20.1" customHeight="1" spans="1:12">
      <c r="A5" s="25" t="s">
        <v>339</v>
      </c>
      <c r="B5" s="25"/>
      <c r="C5" s="25"/>
      <c r="D5" s="25"/>
      <c r="E5" s="25"/>
      <c r="F5" s="100"/>
      <c r="G5" s="25" t="s">
        <v>340</v>
      </c>
      <c r="H5" s="25"/>
      <c r="I5" s="25"/>
      <c r="J5" s="25"/>
      <c r="K5" s="25"/>
      <c r="L5" s="25"/>
    </row>
    <row r="6" ht="14.25" customHeight="1" spans="1:12">
      <c r="A6" s="63" t="s">
        <v>318</v>
      </c>
      <c r="B6" s="101" t="s">
        <v>453</v>
      </c>
      <c r="C6" s="63" t="s">
        <v>454</v>
      </c>
      <c r="D6" s="63"/>
      <c r="E6" s="63"/>
      <c r="F6" s="102" t="s">
        <v>455</v>
      </c>
      <c r="G6" s="103" t="s">
        <v>318</v>
      </c>
      <c r="H6" s="56" t="s">
        <v>453</v>
      </c>
      <c r="I6" s="63" t="s">
        <v>454</v>
      </c>
      <c r="J6" s="63"/>
      <c r="K6" s="111"/>
      <c r="L6" s="63" t="s">
        <v>455</v>
      </c>
    </row>
    <row r="7" ht="28.5" customHeight="1" spans="1:12">
      <c r="A7" s="104"/>
      <c r="B7" s="29"/>
      <c r="C7" s="105" t="s">
        <v>343</v>
      </c>
      <c r="D7" s="106" t="s">
        <v>456</v>
      </c>
      <c r="E7" s="106" t="s">
        <v>457</v>
      </c>
      <c r="F7" s="104"/>
      <c r="G7" s="107"/>
      <c r="H7" s="29"/>
      <c r="I7" s="112" t="s">
        <v>343</v>
      </c>
      <c r="J7" s="106" t="s">
        <v>456</v>
      </c>
      <c r="K7" s="113" t="s">
        <v>457</v>
      </c>
      <c r="L7" s="104"/>
    </row>
    <row r="8" ht="20.1" customHeight="1" spans="1:12">
      <c r="A8" s="108">
        <f>B8+C8+F8</f>
        <v>1100.52</v>
      </c>
      <c r="B8" s="108"/>
      <c r="C8" s="108">
        <f>D8+E8</f>
        <v>969.52</v>
      </c>
      <c r="D8" s="108"/>
      <c r="E8" s="108">
        <v>969.52</v>
      </c>
      <c r="F8" s="109">
        <v>131</v>
      </c>
      <c r="G8" s="51">
        <f>H8+I8+L8</f>
        <v>600.5</v>
      </c>
      <c r="H8" s="17"/>
      <c r="I8" s="114">
        <f>J8+K8</f>
        <v>595.5</v>
      </c>
      <c r="J8" s="50"/>
      <c r="K8" s="51">
        <v>595.5</v>
      </c>
      <c r="L8" s="17">
        <v>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showGridLines="0" workbookViewId="0">
      <selection activeCell="A11" sqref="A11:E1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458</v>
      </c>
      <c r="E1" s="59"/>
    </row>
    <row r="2" ht="33" customHeight="1" spans="1:5">
      <c r="A2" s="85" t="s">
        <v>459</v>
      </c>
      <c r="B2" s="85"/>
      <c r="C2" s="85"/>
      <c r="D2" s="85"/>
      <c r="E2" s="85"/>
    </row>
    <row r="3" ht="20.1" customHeight="1" spans="1:5">
      <c r="A3" s="86"/>
      <c r="B3" s="86"/>
      <c r="C3" s="86"/>
      <c r="D3" s="86"/>
      <c r="E3" s="86"/>
    </row>
    <row r="4" ht="30.75" customHeight="1" spans="1:5">
      <c r="A4" s="87"/>
      <c r="B4" s="88"/>
      <c r="C4" s="88"/>
      <c r="D4" s="88"/>
      <c r="E4" s="89" t="s">
        <v>313</v>
      </c>
    </row>
    <row r="5" ht="20.1" customHeight="1" spans="1:5">
      <c r="A5" s="25" t="s">
        <v>341</v>
      </c>
      <c r="B5" s="25" t="s">
        <v>342</v>
      </c>
      <c r="C5" s="25" t="s">
        <v>460</v>
      </c>
      <c r="D5" s="25"/>
      <c r="E5" s="25"/>
    </row>
    <row r="6" ht="20.1" customHeight="1" spans="1:5">
      <c r="A6" s="25"/>
      <c r="B6" s="25"/>
      <c r="C6" s="25" t="s">
        <v>318</v>
      </c>
      <c r="D6" s="25" t="s">
        <v>344</v>
      </c>
      <c r="E6" s="25" t="s">
        <v>345</v>
      </c>
    </row>
    <row r="7" ht="20.1" customHeight="1" spans="1:5">
      <c r="A7" s="90"/>
      <c r="B7" s="25" t="s">
        <v>318</v>
      </c>
      <c r="C7" s="25">
        <f t="shared" ref="C7:C10" si="0">D7+E7</f>
        <v>1385.94</v>
      </c>
      <c r="D7" s="25"/>
      <c r="E7" s="25">
        <v>1385.94</v>
      </c>
    </row>
    <row r="8" ht="20.1" customHeight="1" spans="1:5">
      <c r="A8" s="91">
        <v>212</v>
      </c>
      <c r="B8" s="92" t="s">
        <v>461</v>
      </c>
      <c r="C8" s="25">
        <f t="shared" si="0"/>
        <v>1385.94</v>
      </c>
      <c r="D8" s="25"/>
      <c r="E8" s="25">
        <v>1385.94</v>
      </c>
    </row>
    <row r="9" ht="20.1" customHeight="1" spans="1:5">
      <c r="A9" s="91" t="s">
        <v>462</v>
      </c>
      <c r="B9" s="93" t="s">
        <v>463</v>
      </c>
      <c r="C9" s="25">
        <f t="shared" si="0"/>
        <v>1385.94</v>
      </c>
      <c r="D9" s="25"/>
      <c r="E9" s="25">
        <v>1385.94</v>
      </c>
    </row>
    <row r="10" ht="20.1" customHeight="1" spans="1:5">
      <c r="A10" s="94" t="s">
        <v>464</v>
      </c>
      <c r="B10" s="93" t="s">
        <v>465</v>
      </c>
      <c r="C10" s="25">
        <f t="shared" si="0"/>
        <v>1385.94</v>
      </c>
      <c r="D10" s="63"/>
      <c r="E10" s="63">
        <v>1385.94</v>
      </c>
    </row>
    <row r="11" ht="20.25" customHeight="1" spans="1:5">
      <c r="A11" s="95" t="s">
        <v>466</v>
      </c>
      <c r="B11" s="96"/>
      <c r="C11" s="96"/>
      <c r="D11" s="96"/>
      <c r="E11" s="96"/>
    </row>
    <row r="12" ht="20.25" customHeight="1" spans="1:5">
      <c r="A12" s="97"/>
      <c r="B12" s="97"/>
      <c r="C12" s="97"/>
      <c r="D12" s="97"/>
      <c r="E12" s="97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C14" s="3"/>
      <c r="D14" s="3"/>
      <c r="E14" s="3"/>
    </row>
    <row r="15" customHeight="1" spans="1:5">
      <c r="A15" s="3"/>
      <c r="B15" s="3"/>
      <c r="C15" s="3"/>
      <c r="E15" s="3"/>
    </row>
    <row r="16" customHeight="1" spans="1:5">
      <c r="A16" s="3"/>
      <c r="B16" s="3"/>
      <c r="D16" s="3"/>
      <c r="E16" s="3"/>
    </row>
    <row r="17" customHeight="1" spans="1:5">
      <c r="A17" s="3"/>
      <c r="E17" s="3"/>
    </row>
  </sheetData>
  <mergeCells count="5">
    <mergeCell ref="A2:E2"/>
    <mergeCell ref="C5:E5"/>
    <mergeCell ref="A5:A6"/>
    <mergeCell ref="B5:B6"/>
    <mergeCell ref="A11:E1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tabSelected="1" workbookViewId="0">
      <selection activeCell="A6" sqref="A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467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ht="33.75" customHeight="1" spans="1:251">
      <c r="A2" s="60" t="s">
        <v>468</v>
      </c>
      <c r="B2" s="60"/>
      <c r="C2" s="60"/>
      <c r="D2" s="60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ht="30.75" customHeight="1" spans="1:251">
      <c r="A3" s="10"/>
      <c r="B3" s="61"/>
      <c r="C3" s="62"/>
      <c r="D3" s="11" t="s">
        <v>313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ht="23.25" customHeight="1" spans="1:251">
      <c r="A4" s="25" t="s">
        <v>314</v>
      </c>
      <c r="B4" s="25"/>
      <c r="C4" s="25" t="s">
        <v>315</v>
      </c>
      <c r="D4" s="25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4" customHeight="1" spans="1:251">
      <c r="A5" s="63" t="s">
        <v>316</v>
      </c>
      <c r="B5" s="64" t="s">
        <v>317</v>
      </c>
      <c r="C5" s="63" t="s">
        <v>316</v>
      </c>
      <c r="D5" s="63" t="s">
        <v>317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customHeight="1" spans="1:251">
      <c r="A6" s="65" t="s">
        <v>469</v>
      </c>
      <c r="B6" s="66">
        <v>24008.81</v>
      </c>
      <c r="C6" s="67" t="s">
        <v>470</v>
      </c>
      <c r="D6" s="6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69" t="s">
        <v>471</v>
      </c>
      <c r="B7" s="17">
        <v>1385.94</v>
      </c>
      <c r="C7" s="70" t="s">
        <v>472</v>
      </c>
      <c r="D7" s="71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72" t="s">
        <v>473</v>
      </c>
      <c r="B8" s="66"/>
      <c r="C8" s="70" t="s">
        <v>474</v>
      </c>
      <c r="D8" s="71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73" t="s">
        <v>475</v>
      </c>
      <c r="B9" s="74"/>
      <c r="C9" s="70" t="s">
        <v>325</v>
      </c>
      <c r="D9" s="75">
        <v>20597.69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73" t="s">
        <v>476</v>
      </c>
      <c r="B10" s="17"/>
      <c r="C10" s="76" t="s">
        <v>327</v>
      </c>
      <c r="D10" s="71">
        <v>2196.82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73"/>
      <c r="B11" s="17"/>
      <c r="C11" s="76" t="s">
        <v>329</v>
      </c>
      <c r="D11" s="71">
        <v>592.63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73"/>
      <c r="B12" s="17"/>
      <c r="C12" s="76" t="s">
        <v>461</v>
      </c>
      <c r="D12" s="71">
        <v>1385.94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73"/>
      <c r="B13" s="17"/>
      <c r="C13" s="76" t="s">
        <v>332</v>
      </c>
      <c r="D13" s="71">
        <v>621.67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77" t="s">
        <v>477</v>
      </c>
      <c r="B14" s="78">
        <f>SUM(B6:B10)</f>
        <v>25394.75</v>
      </c>
      <c r="C14" s="79" t="s">
        <v>478</v>
      </c>
      <c r="D14" s="80">
        <f>SUM(D6:D13)</f>
        <v>25394.75</v>
      </c>
      <c r="F14" s="3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73" t="s">
        <v>479</v>
      </c>
      <c r="B15" s="78"/>
      <c r="C15" s="70" t="s">
        <v>480</v>
      </c>
      <c r="D15" s="80"/>
      <c r="E15" s="3"/>
      <c r="F15" s="3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73" t="s">
        <v>481</v>
      </c>
      <c r="B16" s="17"/>
      <c r="C16" s="76"/>
      <c r="D16" s="80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5">
      <c r="A17" s="81" t="s">
        <v>482</v>
      </c>
      <c r="B17" s="82">
        <f>B14+B15+B16</f>
        <v>25394.75</v>
      </c>
      <c r="C17" s="83" t="s">
        <v>483</v>
      </c>
      <c r="D17" s="80">
        <f>D14+D15</f>
        <v>25394.75</v>
      </c>
      <c r="E17" s="3"/>
    </row>
    <row r="24" customHeight="1" spans="3:3">
      <c r="C24" s="3"/>
    </row>
  </sheetData>
  <mergeCells count="3">
    <mergeCell ref="A2:D2"/>
    <mergeCell ref="A4:B4"/>
    <mergeCell ref="C4:D4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workbookViewId="0">
      <selection activeCell="A1" sqref="A1:L3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484</v>
      </c>
      <c r="L1" s="54"/>
    </row>
    <row r="2" ht="40.5" customHeight="1" spans="1:12">
      <c r="A2" s="4" t="s">
        <v>485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55" t="s">
        <v>313</v>
      </c>
    </row>
    <row r="5" ht="24" customHeight="1" spans="1:12">
      <c r="A5" s="25" t="s">
        <v>486</v>
      </c>
      <c r="B5" s="25"/>
      <c r="C5" s="26" t="s">
        <v>318</v>
      </c>
      <c r="D5" s="12" t="s">
        <v>481</v>
      </c>
      <c r="E5" s="12" t="s">
        <v>469</v>
      </c>
      <c r="F5" s="12" t="s">
        <v>471</v>
      </c>
      <c r="G5" s="12" t="s">
        <v>473</v>
      </c>
      <c r="H5" s="25" t="s">
        <v>475</v>
      </c>
      <c r="I5" s="25"/>
      <c r="J5" s="12" t="s">
        <v>487</v>
      </c>
      <c r="K5" s="12" t="s">
        <v>476</v>
      </c>
      <c r="L5" s="56" t="s">
        <v>479</v>
      </c>
    </row>
    <row r="6" ht="27" customHeight="1" spans="1:12">
      <c r="A6" s="27" t="s">
        <v>341</v>
      </c>
      <c r="B6" s="28" t="s">
        <v>342</v>
      </c>
      <c r="C6" s="29"/>
      <c r="D6" s="29"/>
      <c r="E6" s="29"/>
      <c r="F6" s="29"/>
      <c r="G6" s="29"/>
      <c r="H6" s="30" t="s">
        <v>488</v>
      </c>
      <c r="I6" s="30" t="s">
        <v>489</v>
      </c>
      <c r="J6" s="29"/>
      <c r="K6" s="29"/>
      <c r="L6" s="29"/>
    </row>
    <row r="7" ht="27" customHeight="1" spans="1:12">
      <c r="A7" s="31"/>
      <c r="B7" s="32" t="s">
        <v>318</v>
      </c>
      <c r="C7" s="33">
        <f>SUM(D7:L7)</f>
        <v>25394.75</v>
      </c>
      <c r="D7" s="33">
        <f t="shared" ref="D7:F7" si="0">D8+D16+D21+D25+D28</f>
        <v>2053.22</v>
      </c>
      <c r="E7" s="33">
        <f t="shared" si="0"/>
        <v>22341.53</v>
      </c>
      <c r="F7" s="33">
        <f t="shared" si="0"/>
        <v>1000</v>
      </c>
      <c r="G7" s="34"/>
      <c r="H7" s="35"/>
      <c r="I7" s="35"/>
      <c r="J7" s="29"/>
      <c r="K7" s="34"/>
      <c r="L7" s="29"/>
    </row>
    <row r="8" ht="27" customHeight="1" spans="1:12">
      <c r="A8" s="36">
        <v>204</v>
      </c>
      <c r="B8" s="37" t="s">
        <v>325</v>
      </c>
      <c r="C8" s="33">
        <f t="shared" ref="C8:C14" si="1">SUM(D8:L8)</f>
        <v>20597.69</v>
      </c>
      <c r="D8" s="33">
        <f>D9+D11</f>
        <v>1155.23</v>
      </c>
      <c r="E8" s="33">
        <f>E9+E11</f>
        <v>19442.46</v>
      </c>
      <c r="F8" s="38"/>
      <c r="G8" s="34"/>
      <c r="H8" s="35"/>
      <c r="I8" s="35"/>
      <c r="J8" s="29"/>
      <c r="K8" s="34"/>
      <c r="L8" s="29"/>
    </row>
    <row r="9" ht="27" customHeight="1" spans="1:12">
      <c r="A9" s="36">
        <v>20401</v>
      </c>
      <c r="B9" s="37" t="s">
        <v>490</v>
      </c>
      <c r="C9" s="33">
        <f t="shared" si="1"/>
        <v>210</v>
      </c>
      <c r="D9" s="33"/>
      <c r="E9" s="33">
        <v>210</v>
      </c>
      <c r="F9" s="38"/>
      <c r="G9" s="34"/>
      <c r="H9" s="35"/>
      <c r="I9" s="35"/>
      <c r="J9" s="29"/>
      <c r="K9" s="34"/>
      <c r="L9" s="29"/>
    </row>
    <row r="10" ht="27" customHeight="1" spans="1:12">
      <c r="A10" s="36">
        <v>2040199</v>
      </c>
      <c r="B10" s="37" t="s">
        <v>491</v>
      </c>
      <c r="C10" s="33">
        <f t="shared" si="1"/>
        <v>210</v>
      </c>
      <c r="D10" s="33"/>
      <c r="E10" s="33">
        <v>210</v>
      </c>
      <c r="F10" s="38"/>
      <c r="G10" s="34"/>
      <c r="H10" s="35"/>
      <c r="I10" s="35"/>
      <c r="J10" s="29"/>
      <c r="K10" s="34"/>
      <c r="L10" s="29"/>
    </row>
    <row r="11" ht="27" customHeight="1" spans="1:12">
      <c r="A11" s="36">
        <v>20402</v>
      </c>
      <c r="B11" s="37" t="s">
        <v>492</v>
      </c>
      <c r="C11" s="33">
        <f t="shared" si="1"/>
        <v>20387.69</v>
      </c>
      <c r="D11" s="33">
        <f>D12+D13+D14+D15</f>
        <v>1155.23</v>
      </c>
      <c r="E11" s="33">
        <f>E12+E13+E14+E15</f>
        <v>19232.46</v>
      </c>
      <c r="F11" s="38"/>
      <c r="G11" s="34"/>
      <c r="H11" s="35"/>
      <c r="I11" s="35"/>
      <c r="J11" s="29"/>
      <c r="K11" s="34"/>
      <c r="L11" s="29"/>
    </row>
    <row r="12" ht="27" customHeight="1" spans="1:12">
      <c r="A12" s="36">
        <v>2040201</v>
      </c>
      <c r="B12" s="37" t="s">
        <v>353</v>
      </c>
      <c r="C12" s="33">
        <f t="shared" si="1"/>
        <v>12408.15</v>
      </c>
      <c r="D12" s="33">
        <v>400</v>
      </c>
      <c r="E12" s="33">
        <v>12008.15</v>
      </c>
      <c r="F12" s="38"/>
      <c r="G12" s="34"/>
      <c r="H12" s="35"/>
      <c r="I12" s="35"/>
      <c r="J12" s="29"/>
      <c r="K12" s="34"/>
      <c r="L12" s="29"/>
    </row>
    <row r="13" ht="27" customHeight="1" spans="1:12">
      <c r="A13" s="39">
        <v>2040202</v>
      </c>
      <c r="B13" s="40" t="s">
        <v>355</v>
      </c>
      <c r="C13" s="33">
        <f t="shared" si="1"/>
        <v>5372.59</v>
      </c>
      <c r="D13" s="33">
        <v>755.23</v>
      </c>
      <c r="E13" s="33">
        <v>4617.36</v>
      </c>
      <c r="F13" s="38"/>
      <c r="G13" s="34"/>
      <c r="H13" s="35"/>
      <c r="I13" s="35"/>
      <c r="J13" s="29"/>
      <c r="K13" s="34"/>
      <c r="L13" s="29"/>
    </row>
    <row r="14" ht="27" customHeight="1" spans="1:12">
      <c r="A14" s="41">
        <v>2040219</v>
      </c>
      <c r="B14" s="41" t="s">
        <v>357</v>
      </c>
      <c r="C14" s="33">
        <f t="shared" ref="C14:C30" si="2">SUM(D14:L14)</f>
        <v>950</v>
      </c>
      <c r="D14" s="42"/>
      <c r="E14" s="43">
        <v>950</v>
      </c>
      <c r="F14" s="38"/>
      <c r="G14" s="34"/>
      <c r="H14" s="35"/>
      <c r="I14" s="35"/>
      <c r="J14" s="29"/>
      <c r="K14" s="34"/>
      <c r="L14" s="29"/>
    </row>
    <row r="15" ht="27" customHeight="1" spans="1:12">
      <c r="A15" s="41">
        <v>2040220</v>
      </c>
      <c r="B15" s="41" t="s">
        <v>359</v>
      </c>
      <c r="C15" s="33">
        <f t="shared" si="2"/>
        <v>1656.95</v>
      </c>
      <c r="D15" s="42"/>
      <c r="E15" s="43">
        <v>1656.95</v>
      </c>
      <c r="F15" s="38"/>
      <c r="G15" s="34"/>
      <c r="H15" s="35"/>
      <c r="I15" s="35"/>
      <c r="J15" s="29"/>
      <c r="K15" s="34"/>
      <c r="L15" s="29"/>
    </row>
    <row r="16" ht="27" customHeight="1" spans="1:12">
      <c r="A16" s="44" t="s">
        <v>360</v>
      </c>
      <c r="B16" s="44" t="s">
        <v>327</v>
      </c>
      <c r="C16" s="33">
        <f t="shared" si="2"/>
        <v>2196.82</v>
      </c>
      <c r="D16" s="42">
        <f>D17</f>
        <v>512.05</v>
      </c>
      <c r="E16" s="42">
        <f>E17</f>
        <v>1684.77</v>
      </c>
      <c r="F16" s="38"/>
      <c r="G16" s="34"/>
      <c r="H16" s="35"/>
      <c r="I16" s="35"/>
      <c r="J16" s="29"/>
      <c r="K16" s="34"/>
      <c r="L16" s="29"/>
    </row>
    <row r="17" ht="27" customHeight="1" spans="1:12">
      <c r="A17" s="45" t="s">
        <v>361</v>
      </c>
      <c r="B17" s="46" t="s">
        <v>362</v>
      </c>
      <c r="C17" s="33">
        <f t="shared" si="2"/>
        <v>2196.82</v>
      </c>
      <c r="D17" s="42">
        <f>D18+D19</f>
        <v>512.05</v>
      </c>
      <c r="E17" s="43">
        <f>E18+E19+E20</f>
        <v>1684.77</v>
      </c>
      <c r="F17" s="38"/>
      <c r="G17" s="34"/>
      <c r="H17" s="35"/>
      <c r="I17" s="35"/>
      <c r="J17" s="29"/>
      <c r="K17" s="34"/>
      <c r="L17" s="29"/>
    </row>
    <row r="18" ht="27" customHeight="1" spans="1:12">
      <c r="A18" s="45" t="s">
        <v>363</v>
      </c>
      <c r="B18" s="46" t="s">
        <v>364</v>
      </c>
      <c r="C18" s="33">
        <f t="shared" si="2"/>
        <v>1401.86</v>
      </c>
      <c r="D18" s="42">
        <v>365.75</v>
      </c>
      <c r="E18" s="43">
        <v>1036.11</v>
      </c>
      <c r="F18" s="38"/>
      <c r="G18" s="34"/>
      <c r="H18" s="35"/>
      <c r="I18" s="35"/>
      <c r="J18" s="29"/>
      <c r="K18" s="34"/>
      <c r="L18" s="29"/>
    </row>
    <row r="19" ht="27" customHeight="1" spans="1:12">
      <c r="A19" s="45" t="s">
        <v>365</v>
      </c>
      <c r="B19" s="46" t="s">
        <v>366</v>
      </c>
      <c r="C19" s="33">
        <f t="shared" si="2"/>
        <v>560.74</v>
      </c>
      <c r="D19" s="42">
        <v>146.3</v>
      </c>
      <c r="E19" s="43">
        <v>414.44</v>
      </c>
      <c r="F19" s="38"/>
      <c r="G19" s="34"/>
      <c r="H19" s="35"/>
      <c r="I19" s="35"/>
      <c r="J19" s="29"/>
      <c r="K19" s="34"/>
      <c r="L19" s="29"/>
    </row>
    <row r="20" ht="27" customHeight="1" spans="1:12">
      <c r="A20" s="45" t="s">
        <v>367</v>
      </c>
      <c r="B20" s="46" t="s">
        <v>368</v>
      </c>
      <c r="C20" s="33">
        <f t="shared" si="2"/>
        <v>234.22</v>
      </c>
      <c r="D20" s="42"/>
      <c r="E20" s="43">
        <v>234.22</v>
      </c>
      <c r="F20" s="38"/>
      <c r="G20" s="34"/>
      <c r="H20" s="35"/>
      <c r="I20" s="35"/>
      <c r="J20" s="29"/>
      <c r="K20" s="34"/>
      <c r="L20" s="29"/>
    </row>
    <row r="21" ht="27" customHeight="1" spans="1:12">
      <c r="A21" s="45" t="s">
        <v>369</v>
      </c>
      <c r="B21" s="46" t="s">
        <v>370</v>
      </c>
      <c r="C21" s="33">
        <f t="shared" si="2"/>
        <v>592.63</v>
      </c>
      <c r="D21" s="42"/>
      <c r="E21" s="43">
        <f>E22</f>
        <v>592.63</v>
      </c>
      <c r="F21" s="38"/>
      <c r="G21" s="34"/>
      <c r="H21" s="35"/>
      <c r="I21" s="35"/>
      <c r="J21" s="29"/>
      <c r="K21" s="34"/>
      <c r="L21" s="29"/>
    </row>
    <row r="22" ht="27" customHeight="1" spans="1:12">
      <c r="A22" s="45" t="s">
        <v>371</v>
      </c>
      <c r="B22" s="46" t="s">
        <v>372</v>
      </c>
      <c r="C22" s="33">
        <f t="shared" si="2"/>
        <v>592.63</v>
      </c>
      <c r="D22" s="42"/>
      <c r="E22" s="43">
        <f>E23+E24</f>
        <v>592.63</v>
      </c>
      <c r="F22" s="38"/>
      <c r="G22" s="34"/>
      <c r="H22" s="35"/>
      <c r="I22" s="35"/>
      <c r="J22" s="29"/>
      <c r="K22" s="34"/>
      <c r="L22" s="29"/>
    </row>
    <row r="23" ht="27" customHeight="1" spans="1:12">
      <c r="A23" s="45" t="s">
        <v>373</v>
      </c>
      <c r="B23" s="46" t="s">
        <v>374</v>
      </c>
      <c r="C23" s="33">
        <f t="shared" si="2"/>
        <v>492.15</v>
      </c>
      <c r="D23" s="42"/>
      <c r="E23" s="38">
        <v>492.15</v>
      </c>
      <c r="F23" s="38"/>
      <c r="G23" s="34"/>
      <c r="H23" s="35"/>
      <c r="I23" s="35"/>
      <c r="J23" s="29"/>
      <c r="K23" s="34"/>
      <c r="L23" s="29"/>
    </row>
    <row r="24" ht="27" customHeight="1" spans="1:12">
      <c r="A24" s="45" t="s">
        <v>375</v>
      </c>
      <c r="B24" s="46" t="s">
        <v>376</v>
      </c>
      <c r="C24" s="33">
        <f t="shared" si="2"/>
        <v>100.48</v>
      </c>
      <c r="D24" s="42"/>
      <c r="E24" s="38">
        <v>100.48</v>
      </c>
      <c r="F24" s="38"/>
      <c r="G24" s="34"/>
      <c r="H24" s="35"/>
      <c r="I24" s="35"/>
      <c r="J24" s="29"/>
      <c r="K24" s="34"/>
      <c r="L24" s="29"/>
    </row>
    <row r="25" ht="20.1" customHeight="1" spans="1:12">
      <c r="A25" s="45" t="s">
        <v>493</v>
      </c>
      <c r="B25" s="46" t="s">
        <v>461</v>
      </c>
      <c r="C25" s="33">
        <f t="shared" si="2"/>
        <v>1385.94</v>
      </c>
      <c r="D25" s="47">
        <v>385.94</v>
      </c>
      <c r="E25" s="48"/>
      <c r="F25" s="49">
        <v>1000</v>
      </c>
      <c r="G25" s="50"/>
      <c r="H25" s="51"/>
      <c r="I25" s="51"/>
      <c r="J25" s="17"/>
      <c r="K25" s="50"/>
      <c r="L25" s="17"/>
    </row>
    <row r="26" ht="21" customHeight="1" spans="1:12">
      <c r="A26" s="52" t="s">
        <v>494</v>
      </c>
      <c r="B26" s="44" t="s">
        <v>463</v>
      </c>
      <c r="C26" s="33">
        <f t="shared" si="2"/>
        <v>1385.94</v>
      </c>
      <c r="D26" s="53">
        <v>385.94</v>
      </c>
      <c r="E26" s="53"/>
      <c r="F26" s="53">
        <v>1000</v>
      </c>
      <c r="G26" s="19"/>
      <c r="H26" s="19"/>
      <c r="I26" s="19"/>
      <c r="J26" s="19"/>
      <c r="K26" s="19"/>
      <c r="L26" s="19"/>
    </row>
    <row r="27" ht="21" customHeight="1" spans="1:12">
      <c r="A27" s="52" t="s">
        <v>495</v>
      </c>
      <c r="B27" s="44" t="s">
        <v>465</v>
      </c>
      <c r="C27" s="33">
        <f t="shared" si="2"/>
        <v>1385.94</v>
      </c>
      <c r="D27" s="53">
        <v>385.94</v>
      </c>
      <c r="E27" s="53"/>
      <c r="F27" s="53">
        <v>1000</v>
      </c>
      <c r="G27" s="19"/>
      <c r="H27" s="19"/>
      <c r="I27" s="19"/>
      <c r="J27" s="19"/>
      <c r="K27" s="19"/>
      <c r="L27" s="19"/>
    </row>
    <row r="28" ht="24" customHeight="1" spans="1:12">
      <c r="A28" s="52" t="s">
        <v>377</v>
      </c>
      <c r="B28" s="44" t="s">
        <v>332</v>
      </c>
      <c r="C28" s="33">
        <f t="shared" si="2"/>
        <v>621.67</v>
      </c>
      <c r="D28" s="53"/>
      <c r="E28" s="53">
        <v>621.67</v>
      </c>
      <c r="F28" s="53"/>
      <c r="G28" s="19"/>
      <c r="H28" s="19"/>
      <c r="I28" s="19"/>
      <c r="J28" s="19"/>
      <c r="K28" s="19"/>
      <c r="L28" s="19"/>
    </row>
    <row r="29" ht="24" customHeight="1" spans="1:12">
      <c r="A29" s="52" t="s">
        <v>378</v>
      </c>
      <c r="B29" s="44" t="s">
        <v>379</v>
      </c>
      <c r="C29" s="33">
        <f t="shared" si="2"/>
        <v>621.67</v>
      </c>
      <c r="D29" s="53"/>
      <c r="E29" s="53">
        <v>621.67</v>
      </c>
      <c r="F29" s="53"/>
      <c r="G29" s="19"/>
      <c r="H29" s="19"/>
      <c r="I29" s="19"/>
      <c r="J29" s="19"/>
      <c r="K29" s="19"/>
      <c r="L29" s="19"/>
    </row>
    <row r="30" ht="29" customHeight="1" spans="1:12">
      <c r="A30" s="52" t="s">
        <v>380</v>
      </c>
      <c r="B30" s="44" t="s">
        <v>381</v>
      </c>
      <c r="C30" s="33">
        <f t="shared" si="2"/>
        <v>621.67</v>
      </c>
      <c r="D30" s="53"/>
      <c r="E30" s="53">
        <v>621.67</v>
      </c>
      <c r="F30" s="53"/>
      <c r="G30" s="19"/>
      <c r="H30" s="19"/>
      <c r="I30" s="19"/>
      <c r="J30" s="19"/>
      <c r="K30" s="19"/>
      <c r="L30" s="19"/>
    </row>
    <row r="31" customHeight="1" spans="2:11">
      <c r="B31" s="3"/>
      <c r="J31" s="3"/>
      <c r="K31" s="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topLeftCell="B1" workbookViewId="0">
      <selection activeCell="A1" sqref="A1:H29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496</v>
      </c>
      <c r="B1" s="3"/>
    </row>
    <row r="2" ht="33" customHeight="1" spans="1:8">
      <c r="A2" s="4" t="s">
        <v>497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498</v>
      </c>
      <c r="B5" s="12" t="s">
        <v>499</v>
      </c>
      <c r="C5" s="12" t="s">
        <v>318</v>
      </c>
      <c r="D5" s="12" t="s">
        <v>344</v>
      </c>
      <c r="E5" s="12" t="s">
        <v>345</v>
      </c>
      <c r="F5" s="12" t="s">
        <v>500</v>
      </c>
      <c r="G5" s="12" t="s">
        <v>501</v>
      </c>
      <c r="H5" s="12" t="s">
        <v>502</v>
      </c>
    </row>
    <row r="6" ht="29.25" customHeight="1" spans="1:8">
      <c r="A6" s="13"/>
      <c r="B6" s="14" t="s">
        <v>318</v>
      </c>
      <c r="C6" s="15">
        <f>SUM(D6:H6)</f>
        <v>25394.75</v>
      </c>
      <c r="D6" s="15">
        <f>D7+D15+D20+D24+D27</f>
        <v>15819.27</v>
      </c>
      <c r="E6" s="15">
        <f>E7+E15+E20+E24+E27</f>
        <v>9575.48</v>
      </c>
      <c r="F6" s="12"/>
      <c r="G6" s="12"/>
      <c r="H6" s="12"/>
    </row>
    <row r="7" ht="29.25" customHeight="1" spans="1:8">
      <c r="A7" s="16">
        <v>204</v>
      </c>
      <c r="B7" s="16" t="s">
        <v>325</v>
      </c>
      <c r="C7" s="15">
        <f t="shared" ref="C7:C12" si="0">SUM(D7:H7)</f>
        <v>20597.69</v>
      </c>
      <c r="D7" s="15">
        <f>D10+D8</f>
        <v>12408.15</v>
      </c>
      <c r="E7" s="15">
        <f>E10+E8</f>
        <v>8189.54</v>
      </c>
      <c r="F7" s="12"/>
      <c r="G7" s="12"/>
      <c r="H7" s="12"/>
    </row>
    <row r="8" ht="29.25" customHeight="1" spans="1:8">
      <c r="A8" s="16">
        <v>20401</v>
      </c>
      <c r="B8" s="16" t="s">
        <v>490</v>
      </c>
      <c r="C8" s="15">
        <f t="shared" si="0"/>
        <v>210</v>
      </c>
      <c r="D8" s="15"/>
      <c r="E8" s="15">
        <v>210</v>
      </c>
      <c r="F8" s="12"/>
      <c r="G8" s="12"/>
      <c r="H8" s="12"/>
    </row>
    <row r="9" ht="29.25" customHeight="1" spans="1:8">
      <c r="A9" s="16">
        <v>2040199</v>
      </c>
      <c r="B9" s="16" t="s">
        <v>491</v>
      </c>
      <c r="C9" s="15">
        <f t="shared" si="0"/>
        <v>210</v>
      </c>
      <c r="D9" s="15"/>
      <c r="E9" s="15">
        <v>210</v>
      </c>
      <c r="F9" s="12"/>
      <c r="G9" s="12"/>
      <c r="H9" s="12"/>
    </row>
    <row r="10" ht="29.25" customHeight="1" spans="1:8">
      <c r="A10" s="16">
        <v>20402</v>
      </c>
      <c r="B10" s="16" t="s">
        <v>492</v>
      </c>
      <c r="C10" s="15">
        <f t="shared" si="0"/>
        <v>20387.69</v>
      </c>
      <c r="D10" s="15">
        <f>D11+D12+D13+D14</f>
        <v>12408.15</v>
      </c>
      <c r="E10" s="15">
        <f>E11+E12+E13+E14</f>
        <v>7979.54</v>
      </c>
      <c r="F10" s="12"/>
      <c r="G10" s="12"/>
      <c r="H10" s="12"/>
    </row>
    <row r="11" ht="29.25" customHeight="1" spans="1:8">
      <c r="A11" s="16">
        <v>2040201</v>
      </c>
      <c r="B11" s="16" t="s">
        <v>353</v>
      </c>
      <c r="C11" s="15">
        <f t="shared" ref="C11:C29" si="1">SUM(D11:H11)</f>
        <v>12408.15</v>
      </c>
      <c r="D11" s="15">
        <v>12408.15</v>
      </c>
      <c r="E11" s="15"/>
      <c r="F11" s="12"/>
      <c r="G11" s="12"/>
      <c r="H11" s="12"/>
    </row>
    <row r="12" ht="29.25" customHeight="1" spans="1:8">
      <c r="A12" s="16">
        <v>2040202</v>
      </c>
      <c r="B12" s="16" t="s">
        <v>355</v>
      </c>
      <c r="C12" s="15">
        <f t="shared" si="1"/>
        <v>5372.59</v>
      </c>
      <c r="D12" s="15"/>
      <c r="E12" s="15">
        <v>5372.59</v>
      </c>
      <c r="F12" s="17"/>
      <c r="G12" s="17"/>
      <c r="H12" s="17"/>
    </row>
    <row r="13" ht="29.25" customHeight="1" spans="1:8">
      <c r="A13" s="16">
        <v>2040219</v>
      </c>
      <c r="B13" s="16" t="s">
        <v>357</v>
      </c>
      <c r="C13" s="15">
        <f t="shared" si="1"/>
        <v>950</v>
      </c>
      <c r="D13" s="18"/>
      <c r="E13" s="18">
        <v>950</v>
      </c>
      <c r="F13" s="19"/>
      <c r="G13" s="19"/>
      <c r="H13" s="19"/>
    </row>
    <row r="14" ht="29.25" customHeight="1" spans="1:8">
      <c r="A14" s="16">
        <v>2040220</v>
      </c>
      <c r="B14" s="16" t="s">
        <v>359</v>
      </c>
      <c r="C14" s="15">
        <f t="shared" si="1"/>
        <v>1656.95</v>
      </c>
      <c r="D14" s="18"/>
      <c r="E14" s="18">
        <v>1656.95</v>
      </c>
      <c r="F14" s="19"/>
      <c r="G14" s="19"/>
      <c r="H14" s="19"/>
    </row>
    <row r="15" ht="29.25" customHeight="1" spans="1:8">
      <c r="A15" s="20" t="s">
        <v>360</v>
      </c>
      <c r="B15" s="20" t="s">
        <v>327</v>
      </c>
      <c r="C15" s="15">
        <f t="shared" si="1"/>
        <v>2196.82</v>
      </c>
      <c r="D15" s="18">
        <v>2196.82</v>
      </c>
      <c r="E15" s="18"/>
      <c r="F15" s="19"/>
      <c r="G15" s="19"/>
      <c r="H15" s="19"/>
    </row>
    <row r="16" ht="29.25" customHeight="1" spans="1:9">
      <c r="A16" s="20" t="s">
        <v>361</v>
      </c>
      <c r="B16" s="20" t="s">
        <v>362</v>
      </c>
      <c r="C16" s="15">
        <f t="shared" si="1"/>
        <v>2196.82</v>
      </c>
      <c r="D16" s="18">
        <v>2196.82</v>
      </c>
      <c r="E16" s="18"/>
      <c r="F16" s="19"/>
      <c r="G16" s="19"/>
      <c r="H16" s="19"/>
      <c r="I16" s="3"/>
    </row>
    <row r="17" ht="29.25" customHeight="1" spans="1:8">
      <c r="A17" s="20" t="s">
        <v>363</v>
      </c>
      <c r="B17" s="20" t="s">
        <v>364</v>
      </c>
      <c r="C17" s="15">
        <f t="shared" si="1"/>
        <v>1401.86</v>
      </c>
      <c r="D17" s="18">
        <v>1401.86</v>
      </c>
      <c r="E17" s="18"/>
      <c r="F17" s="19"/>
      <c r="G17" s="19"/>
      <c r="H17" s="19"/>
    </row>
    <row r="18" ht="29.25" customHeight="1" spans="1:8">
      <c r="A18" s="20" t="s">
        <v>365</v>
      </c>
      <c r="B18" s="20" t="s">
        <v>366</v>
      </c>
      <c r="C18" s="15">
        <f t="shared" si="1"/>
        <v>560.74</v>
      </c>
      <c r="D18" s="18">
        <v>560.74</v>
      </c>
      <c r="E18" s="18"/>
      <c r="F18" s="19"/>
      <c r="G18" s="19"/>
      <c r="H18" s="21"/>
    </row>
    <row r="19" ht="29.25" customHeight="1" spans="1:9">
      <c r="A19" s="20" t="s">
        <v>367</v>
      </c>
      <c r="B19" s="20" t="s">
        <v>368</v>
      </c>
      <c r="C19" s="15">
        <f t="shared" si="1"/>
        <v>234.22</v>
      </c>
      <c r="D19" s="18">
        <v>234.22</v>
      </c>
      <c r="E19" s="18"/>
      <c r="F19" s="19"/>
      <c r="G19" s="19"/>
      <c r="H19" s="21"/>
      <c r="I19" s="3"/>
    </row>
    <row r="20" ht="29.25" customHeight="1" spans="1:8">
      <c r="A20" s="20" t="s">
        <v>369</v>
      </c>
      <c r="B20" s="20" t="s">
        <v>370</v>
      </c>
      <c r="C20" s="15">
        <f t="shared" si="1"/>
        <v>592.63</v>
      </c>
      <c r="D20" s="22">
        <v>592.63</v>
      </c>
      <c r="E20" s="22"/>
      <c r="F20" s="19"/>
      <c r="G20" s="19"/>
      <c r="H20" s="19"/>
    </row>
    <row r="21" ht="29.25" customHeight="1" spans="1:8">
      <c r="A21" s="20" t="s">
        <v>371</v>
      </c>
      <c r="B21" s="20" t="s">
        <v>372</v>
      </c>
      <c r="C21" s="15">
        <f t="shared" si="1"/>
        <v>592.63</v>
      </c>
      <c r="D21" s="22">
        <v>592.63</v>
      </c>
      <c r="E21" s="22"/>
      <c r="F21" s="21"/>
      <c r="G21" s="21"/>
      <c r="H21" s="21"/>
    </row>
    <row r="22" ht="29.25" customHeight="1" spans="1:8">
      <c r="A22" s="20" t="s">
        <v>373</v>
      </c>
      <c r="B22" s="20" t="s">
        <v>374</v>
      </c>
      <c r="C22" s="15">
        <f t="shared" si="1"/>
        <v>492.15</v>
      </c>
      <c r="D22" s="22">
        <v>492.15</v>
      </c>
      <c r="E22" s="22"/>
      <c r="F22" s="21"/>
      <c r="G22" s="21"/>
      <c r="H22" s="21"/>
    </row>
    <row r="23" ht="29.25" customHeight="1" spans="1:8">
      <c r="A23" s="20" t="s">
        <v>375</v>
      </c>
      <c r="B23" s="20" t="s">
        <v>376</v>
      </c>
      <c r="C23" s="15">
        <f t="shared" si="1"/>
        <v>100.48</v>
      </c>
      <c r="D23" s="22">
        <v>100.48</v>
      </c>
      <c r="E23" s="22"/>
      <c r="F23" s="21"/>
      <c r="G23" s="21"/>
      <c r="H23" s="21"/>
    </row>
    <row r="24" ht="29.25" customHeight="1" spans="1:8">
      <c r="A24" s="20" t="s">
        <v>493</v>
      </c>
      <c r="B24" s="20" t="s">
        <v>461</v>
      </c>
      <c r="C24" s="15">
        <f t="shared" si="1"/>
        <v>1385.94</v>
      </c>
      <c r="D24" s="22"/>
      <c r="E24" s="22">
        <v>1385.94</v>
      </c>
      <c r="F24" s="21"/>
      <c r="G24" s="21"/>
      <c r="H24" s="21"/>
    </row>
    <row r="25" ht="29.25" customHeight="1" spans="1:8">
      <c r="A25" s="20" t="s">
        <v>494</v>
      </c>
      <c r="B25" s="20" t="s">
        <v>463</v>
      </c>
      <c r="C25" s="15">
        <f t="shared" si="1"/>
        <v>1385.94</v>
      </c>
      <c r="D25" s="22"/>
      <c r="E25" s="22">
        <v>1385.94</v>
      </c>
      <c r="F25" s="21"/>
      <c r="G25" s="21"/>
      <c r="H25" s="21"/>
    </row>
    <row r="26" ht="29.25" customHeight="1" spans="1:8">
      <c r="A26" s="20" t="s">
        <v>495</v>
      </c>
      <c r="B26" s="20" t="s">
        <v>465</v>
      </c>
      <c r="C26" s="15">
        <f t="shared" si="1"/>
        <v>1385.94</v>
      </c>
      <c r="D26" s="22"/>
      <c r="E26" s="22">
        <v>1385.94</v>
      </c>
      <c r="F26" s="21"/>
      <c r="G26" s="21"/>
      <c r="H26" s="21"/>
    </row>
    <row r="27" ht="29.25" customHeight="1" spans="1:8">
      <c r="A27" s="20" t="s">
        <v>377</v>
      </c>
      <c r="B27" s="20" t="s">
        <v>332</v>
      </c>
      <c r="C27" s="15">
        <f t="shared" si="1"/>
        <v>621.67</v>
      </c>
      <c r="D27" s="22">
        <v>621.67</v>
      </c>
      <c r="E27" s="22"/>
      <c r="F27" s="21"/>
      <c r="G27" s="21"/>
      <c r="H27" s="21"/>
    </row>
    <row r="28" ht="29.25" customHeight="1" spans="1:8">
      <c r="A28" s="20" t="s">
        <v>378</v>
      </c>
      <c r="B28" s="20" t="s">
        <v>379</v>
      </c>
      <c r="C28" s="15">
        <f t="shared" si="1"/>
        <v>621.67</v>
      </c>
      <c r="D28" s="22">
        <v>621.67</v>
      </c>
      <c r="E28" s="22"/>
      <c r="F28" s="21"/>
      <c r="G28" s="21"/>
      <c r="H28" s="21"/>
    </row>
    <row r="29" ht="29.25" customHeight="1" spans="1:8">
      <c r="A29" s="20" t="s">
        <v>380</v>
      </c>
      <c r="B29" s="20" t="s">
        <v>381</v>
      </c>
      <c r="C29" s="15">
        <f t="shared" si="1"/>
        <v>621.67</v>
      </c>
      <c r="D29" s="22">
        <v>621.67</v>
      </c>
      <c r="E29" s="22"/>
      <c r="F29" s="21"/>
      <c r="G29" s="21"/>
      <c r="H29" s="2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2022-06-30T09:44:14Z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4F2D054D11944CAC84E50D5D79A1B23B</vt:lpwstr>
  </property>
</Properties>
</file>