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一般公共预算支出-上年数'!$A$1:F24</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政府性基金预算支出表'!$A$1:E19</definedName>
    <definedName name="_xlnm.Print_Area" localSheetId="6">'6 部门收支总表'!$A$1:D23</definedName>
    <definedName name="_xlnm.Print_Area" localSheetId="7">'7 部门收入总表'!$A$1:L14</definedName>
    <definedName name="_xlnm.Print_Area" localSheetId="8">'8 部门支出总表'!$A$1:H12</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<sst xmlns="http://schemas.openxmlformats.org/spreadsheetml/2006/main" count="1397" uniqueCount="519">
  <si>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</si>
  <si>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</si>
  <si>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</si>
  <si>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</si>
  <si>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</si>
  <si>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</si>
  <si>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</si>
  <si>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</si>
  <si>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</si>
  <si>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</si>
  <si>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</si>
  <si>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</si>
  <si>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</si>
  <si>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</si>
  <si>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</si>
  <si>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</si>
  <si>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</si>
  <si>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</si>
  <si>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</si>
  <si>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</si>
  <si>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</si>
  <si>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</si>
  <si>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</si>
  <si>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</si>
  <si>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</si>
  <si>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</si>
  <si>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</si>
  <si>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</si>
  <si>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</si>
  <si>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</si>
  <si>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</si>
  <si>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</si>
  <si>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</si>
  <si>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</si>
  <si>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</si>
  <si>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</si>
  <si>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</si>
  <si>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</si>
  <si>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</si>
  <si>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</si>
  <si>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</si>
  <si>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</si>
  <si>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</si>
  <si>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</si>
  <si>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</si>
  <si>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</si>
  <si>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</si>
  <si>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</si>
  <si>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</si>
  <si>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</si>
  <si>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</si>
  <si>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</si>
  <si>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</si>
  <si>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</si>
  <si>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</si>
  <si>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</si>
  <si>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</si>
  <si>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</si>
  <si>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</si>
  <si>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</si>
  <si>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</si>
  <si>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</si>
  <si>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</si>
  <si>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</si>
  <si>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</si>
  <si>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</si>
  <si>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</si>
  <si>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</si>
  <si>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</si>
  <si>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</si>
  <si>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</si>
  <si>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</si>
  <si>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</si>
  <si>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</si>
  <si>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</si>
  <si>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</si>
  <si>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</si>
  <si>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</si>
  <si>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</si>
  <si>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</si>
  <si>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</si>
  <si>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</si>
  <si>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</si>
  <si>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</si>
  <si>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</si>
  <si>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</si>
  <si>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</si>
  <si>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</si>
  <si>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</si>
  <si>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</si>
  <si>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</si>
  <si>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</si>
  <si>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</si>
  <si>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</si>
  <si>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</si>
  <si>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</si>
  <si>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</si>
  <si>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</si>
  <si>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</si>
  <si>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</si>
  <si>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</si>
  <si>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</si>
  <si>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</si>
  <si>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</si>
  <si>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</si>
  <si>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</si>
  <si>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</si>
  <si>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</si>
  <si>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</si>
  <si>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</si>
  <si>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</si>
  <si>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</si>
  <si>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</si>
  <si>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</si>
  <si>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</si>
  <si>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</si>
  <si>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</si>
  <si>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</si>
  <si>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</si>
  <si>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</si>
  <si>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</si>
  <si>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</si>
  <si>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</si>
  <si>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</si>
  <si>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</si>
  <si>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</si>
  <si>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</si>
  <si>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</si>
  <si>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</si>
  <si>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</si>
  <si>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</si>
  <si>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</si>
  <si>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</si>
  <si>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</si>
  <si>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</si>
  <si>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</si>
  <si>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</si>
  <si>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</si>
  <si>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</si>
  <si>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</si>
  <si>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</si>
  <si>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</si>
  <si>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</si>
  <si>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</si>
  <si>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</si>
  <si>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</si>
  <si>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</si>
  <si>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</si>
  <si>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</si>
  <si>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</si>
  <si>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</si>
  <si>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</si>
  <si>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</si>
  <si>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</si>
  <si>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</si>
  <si>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</si>
  <si>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</si>
  <si>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</si>
  <si>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</si>
  <si>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</si>
  <si>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</si>
  <si>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</si>
  <si>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</si>
  <si>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</si>
  <si>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</si>
  <si>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</si>
  <si>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</si>
  <si>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</si>
  <si>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</si>
  <si>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</si>
  <si>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</si>
  <si>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</si>
  <si>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</si>
  <si>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</si>
  <si>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</si>
  <si>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</si>
  <si>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</si>
  <si>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</si>
  <si>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</si>
  <si>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</si>
  <si>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</si>
  <si>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</si>
  <si>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</si>
  <si>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</si>
  <si>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</si>
  <si>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</si>
  <si>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</si>
  <si>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</si>
  <si>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</si>
  <si>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</si>
  <si>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</si>
  <si>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</si>
  <si>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</si>
  <si>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</si>
  <si>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</si>
  <si>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</si>
  <si>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</si>
  <si>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</si>
  <si>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</si>
  <si>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</si>
  <si>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</si>
  <si>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</si>
  <si>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</si>
  <si>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</si>
  <si>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</si>
  <si>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</si>
  <si>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</si>
  <si>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</si>
  <si>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</si>
  <si>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</si>
  <si>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</si>
  <si>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</si>
  <si>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</si>
  <si>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</si>
  <si>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</si>
  <si>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</si>
  <si>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</si>
  <si>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</si>
  <si>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</si>
  <si>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</si>
  <si>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</si>
  <si>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</si>
  <si>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</si>
  <si>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</si>
  <si>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</si>
  <si>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</si>
  <si>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</si>
  <si>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</si>
  <si>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</si>
  <si>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</si>
  <si>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</si>
  <si>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</si>
  <si>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</si>
  <si>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</si>
  <si>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</si>
  <si>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</si>
  <si>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</si>
  <si>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</si>
  <si>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</si>
  <si>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</si>
  <si>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</si>
  <si>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</si>
  <si>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</si>
  <si>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</si>
  <si>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</si>
  <si>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</si>
  <si>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</si>
  <si>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</si>
  <si>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</si>
  <si>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</si>
  <si>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</si>
  <si>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</si>
  <si>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</si>
  <si>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</si>
  <si>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</si>
  <si>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</si>
  <si>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</si>
  <si>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</si>
  <si>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</si>
  <si>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</si>
  <si>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</si>
  <si>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</si>
  <si>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</si>
  <si>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</si>
  <si>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</si>
  <si>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</si>
  <si>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</si>
  <si>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</si>
  <si>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</si>
  <si>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</si>
  <si>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</si>
  <si>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</si>
  <si>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</si>
  <si>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</si>
  <si>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</si>
  <si>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</si>
  <si>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</si>
  <si>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</si>
  <si>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</si>
  <si>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</si>
  <si>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</si>
  <si>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</si>
  <si>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</si>
  <si>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</si>
  <si>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</si>
  <si>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</si>
  <si>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</si>
  <si>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</si>
  <si>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</si>
  <si>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</si>
  <si>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</si>
  <si>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</si>
  <si>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</si>
  <si>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</si>
  <si>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</si>
  <si>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</si>
  <si>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</si>
  <si>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</si>
  <si>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</si>
  <si>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</si>
  <si>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</si>
  <si>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</si>
  <si>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</si>
  <si>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</si>
  <si>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</si>
  <si>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</si>
  <si>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</si>
  <si>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</si>
  <si>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</si>
  <si>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</si>
  <si>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</si>
  <si>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</si>
  <si>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中共重庆市綦江区直属机关工作委员会财政拨款收支总表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</si>
  <si>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</si>
  <si>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</si>
  <si>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</si>
  <si>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</si>
  <si>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</si>
  <si>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</si>
  <si>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</si>
  <si>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</si>
  <si>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</si>
  <si>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</si>
  <si>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</si>
  <si>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</si>
  <si>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</si>
  <si>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</si>
  <si>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</si>
  <si>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</si>
  <si>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</si>
  <si>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</si>
  <si>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医疗卫生与计划生育支出</t>
  </si>
  <si>
    <t>住房保障支出</t>
  </si>
  <si>
    <t>二、结转下年</t>
  </si>
  <si>
    <t>收入总数</t>
  </si>
  <si>
    <t>支出总数</t>
  </si>
  <si>
    <t>表2</t>
  </si>
  <si>
    <t>中共重庆市綦江区直属机关工作委员会一般公共预算财政拨款支出预算表</t>
  </si>
  <si>
    <t>功能分类科目</t>
  </si>
  <si>
    <t>2018年预算数</t>
  </si>
  <si>
    <t>2019年预算数</t>
  </si>
  <si>
    <t>科目编码</t>
  </si>
  <si>
    <t>科目名称</t>
  </si>
  <si>
    <t>小计</t>
  </si>
  <si>
    <t>基本支出</t>
  </si>
  <si>
    <t>项目支出</t>
  </si>
  <si>
    <t>201</t>
  </si>
  <si>
    <t xml:space="preserve">  20131</t>
  </si>
  <si>
    <t xml:space="preserve">  党委办公厅（室）及相关机构事务</t>
  </si>
  <si>
    <t xml:space="preserve">    2013101</t>
  </si>
  <si>
    <t xml:space="preserve">    行政运行</t>
  </si>
  <si>
    <t xml:space="preserve">    2013102</t>
  </si>
  <si>
    <t xml:space="preserve">    一般行政管理事务</t>
  </si>
  <si>
    <t>208</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</si>
  <si>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</si>
  <si>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</si>
  <si>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</si>
  <si>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</si>
  <si>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</si>
  <si>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</si>
  <si>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</si>
  <si>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</si>
  <si>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</si>
  <si>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</si>
  <si>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</si>
  <si>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 xml:space="preserve">  21011</t>
  </si>
  <si>
    <t xml:space="preserve">  医疗保障</t>
  </si>
  <si>
    <t xml:space="preserve">    2101101</t>
  </si>
  <si>
    <t xml:space="preserve">    行政单位医疗</t>
  </si>
  <si>
    <t xml:space="preserve">    2101103</t>
  </si>
  <si>
    <t xml:space="preserve">    公务员医疗补助</t>
  </si>
  <si>
    <t>221</t>
  </si>
  <si>
    <t xml:space="preserve">  22102</t>
  </si>
  <si>
    <t xml:space="preserve">  住房改革支出</t>
  </si>
  <si>
    <t xml:space="preserve">    2210201</t>
  </si>
  <si>
    <t xml:space="preserve">    住房公积金</t>
  </si>
  <si>
    <t>表3</t>
  </si>
  <si>
    <t>中共重庆市綦江区直属机关工作委员会一般公共预算财政拨款基本支出预算表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</si>
  <si>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</si>
  <si>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</si>
  <si>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</si>
  <si>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</si>
  <si>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</si>
  <si>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</si>
  <si>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</si>
  <si>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</si>
  <si>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</si>
  <si>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</si>
  <si>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</si>
  <si>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</si>
  <si>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</si>
  <si>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</si>
  <si>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</si>
  <si>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</si>
  <si>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</si>
  <si>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</si>
  <si>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</si>
  <si>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</si>
  <si>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</si>
  <si>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职工基本医疗保险缴费</t>
  </si>
  <si>
    <t xml:space="preserve">  30111</t>
  </si>
  <si>
    <t>公务员医疗补助缴费</t>
  </si>
  <si>
    <t xml:space="preserve">  30112</t>
  </si>
  <si>
    <t>其他社会保障缴费</t>
  </si>
  <si>
    <t xml:space="preserve">  30113</t>
  </si>
  <si>
    <t>住房公积金</t>
  </si>
  <si>
    <t xml:space="preserve">  30199</t>
  </si>
  <si>
    <t>其他工资福利支出</t>
  </si>
  <si>
    <t>302</t>
  </si>
  <si>
    <t>商品和服务支出</t>
  </si>
  <si>
    <t>30201</t>
  </si>
  <si>
    <t>办公费</t>
  </si>
  <si>
    <t>30202</t>
  </si>
  <si>
    <t>印刷费</t>
  </si>
  <si>
    <t>30207</t>
  </si>
  <si>
    <t>邮电费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</si>
  <si>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</si>
  <si>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</si>
  <si>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</si>
  <si>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</si>
  <si>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</si>
  <si>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</si>
  <si>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</si>
  <si>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</si>
  <si>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</si>
  <si>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</si>
  <si>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</si>
  <si>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</si>
  <si>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</si>
  <si>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</si>
  <si>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</si>
  <si>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</si>
  <si>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</si>
  <si>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</si>
  <si>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</si>
  <si>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</si>
  <si>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</si>
  <si>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</si>
  <si>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</si>
  <si>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</si>
  <si>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</si>
  <si>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</si>
  <si>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</si>
  <si>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</si>
  <si>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</si>
  <si>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</si>
  <si>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</si>
  <si>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</si>
  <si>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</si>
  <si>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</si>
  <si>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</si>
  <si>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</si>
  <si>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</si>
  <si>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</si>
  <si>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</si>
  <si>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</si>
  <si>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</si>
  <si>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</si>
  <si>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</si>
  <si>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</si>
  <si>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</si>
  <si>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</si>
  <si>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</si>
  <si>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</si>
  <si>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</si>
  <si>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</si>
  <si>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</si>
  <si>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</si>
  <si>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</si>
  <si>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</si>
  <si>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</si>
  <si>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</si>
  <si>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31002</t>
  </si>
  <si>
    <t>办公设备购置</t>
  </si>
  <si>
    <t>表4</t>
  </si>
  <si>
    <t>中共重庆市綦江区直属机关工作委员会一般公共预算“三公”经费支出表</t>
  </si>
  <si>
    <t>因公出国（境）费</t>
  </si>
  <si>
    <t>公务用车购置及运行费</t>
  </si>
  <si>
    <t>公务接待费</t>
  </si>
  <si>
    <t>公务用车购置费</t>
  </si>
  <si>
    <t>公务用车运行费</t>
  </si>
  <si>
    <t>表5</t>
  </si>
  <si>
    <t>中共重庆市綦江区直属机关工作委员会政府性基金预算支出表</t>
  </si>
  <si>
    <t>本年政府性基金预算财政拨款支出</t>
  </si>
  <si>
    <r>
      <rPr>
        <sz val="11"/>
        <rFont val="宋体"/>
        <charset val="134"/>
      </rPr>
      <t>备注：1、本单位无政府性基金收支，故此表无数据。</t>
    </r>
    <r>
      <rPr>
        <sz val="11"/>
        <color indexed="10"/>
        <rFont val="宋体"/>
        <charset val="134"/>
      </rPr>
      <t xml:space="preserve">
</t>
    </r>
  </si>
  <si>
    <t>表6</t>
  </si>
  <si>
    <t>中共重庆市綦江区直属机关工作委员会部门收支总表</t>
  </si>
  <si>
    <t>一般公共预算拨款收入</t>
  </si>
  <si>
    <t>政府性基金预算拨款收入</t>
  </si>
  <si>
    <t>外交支出</t>
  </si>
  <si>
    <t>国有资本经营预算拨款收入</t>
  </si>
  <si>
    <t>国防支出</t>
  </si>
  <si>
    <t>事业收入</t>
  </si>
  <si>
    <t>公共安全支出</t>
  </si>
  <si>
    <t>事业单位经营收入</t>
  </si>
  <si>
    <t>其他收入</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</si>
  <si>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</si>
  <si>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</si>
  <si>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</si>
  <si>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</si>
  <si>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</si>
  <si>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</si>
  <si>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</si>
  <si>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</si>
  <si>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</si>
  <si>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</si>
  <si>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</si>
  <si>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</si>
  <si>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中共重庆市綦江区直属机关工作委员会部门收入总表</t>
  </si>
  <si>
    <t>科目</t>
  </si>
  <si>
    <t>非教育收费收入</t>
  </si>
  <si>
    <t>教育收费收入</t>
  </si>
  <si>
    <t>表8</t>
  </si>
  <si>
    <t>中共重庆市綦江区直属机关工作委员会部门支出总表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</si>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</sst>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37">
    <font>
      <sz val="11"/>
      <color indexed="8"/>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indexed="10"/>
      <name val="宋体"/>
      <charset val="134"/>
    </font>
  </fonts>
  <fills count="34">
    <fill>
      <patternFill patternType="none"/>
    </fill>
    <fill>
      <patternFill patternType="gray125"/>
    </fill>
    <fill>
      <patternFill patternType="solid">
        <fgColor indexed="13"/>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16" fillId="10" borderId="0" applyNumberFormat="0" applyBorder="0" applyAlignment="0" applyProtection="0">
      <alignment vertical="center"/>
    </xf>
    <xf numFmtId="0" fontId="19" fillId="6"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6" fillId="7" borderId="0" applyNumberFormat="0" applyBorder="0" applyAlignment="0" applyProtection="0">
      <alignment vertical="center"/>
    </xf>
    <xf numFmtId="0" fontId="22" fillId="11" borderId="0" applyNumberFormat="0" applyBorder="0" applyAlignment="0" applyProtection="0">
      <alignment vertical="center"/>
    </xf>
    <xf numFmtId="43" fontId="21" fillId="0" borderId="0" applyFont="0" applyFill="0" applyBorder="0" applyAlignment="0" applyProtection="0">
      <alignment vertical="center"/>
    </xf>
    <xf numFmtId="0" fontId="18" fillId="15" borderId="0" applyNumberFormat="0" applyBorder="0" applyAlignment="0" applyProtection="0">
      <alignment vertical="center"/>
    </xf>
    <xf numFmtId="0" fontId="2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7" borderId="17" applyNumberFormat="0" applyFont="0" applyAlignment="0" applyProtection="0">
      <alignment vertical="center"/>
    </xf>
    <xf numFmtId="0" fontId="18"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18" fillId="5" borderId="0" applyNumberFormat="0" applyBorder="0" applyAlignment="0" applyProtection="0">
      <alignment vertical="center"/>
    </xf>
    <xf numFmtId="0" fontId="25" fillId="0" borderId="19" applyNumberFormat="0" applyFill="0" applyAlignment="0" applyProtection="0">
      <alignment vertical="center"/>
    </xf>
    <xf numFmtId="0" fontId="18" fillId="21" borderId="0" applyNumberFormat="0" applyBorder="0" applyAlignment="0" applyProtection="0">
      <alignment vertical="center"/>
    </xf>
    <xf numFmtId="0" fontId="32" fillId="23" borderId="21" applyNumberFormat="0" applyAlignment="0" applyProtection="0">
      <alignment vertical="center"/>
    </xf>
    <xf numFmtId="0" fontId="34" fillId="23" borderId="15" applyNumberFormat="0" applyAlignment="0" applyProtection="0">
      <alignment vertical="center"/>
    </xf>
    <xf numFmtId="0" fontId="20" fillId="8" borderId="16" applyNumberFormat="0" applyAlignment="0" applyProtection="0">
      <alignment vertical="center"/>
    </xf>
    <xf numFmtId="0" fontId="16" fillId="26" borderId="0" applyNumberFormat="0" applyBorder="0" applyAlignment="0" applyProtection="0">
      <alignment vertical="center"/>
    </xf>
    <xf numFmtId="0" fontId="18" fillId="22" borderId="0" applyNumberFormat="0" applyBorder="0" applyAlignment="0" applyProtection="0">
      <alignment vertical="center"/>
    </xf>
    <xf numFmtId="0" fontId="31" fillId="0" borderId="20" applyNumberFormat="0" applyFill="0" applyAlignment="0" applyProtection="0">
      <alignment vertical="center"/>
    </xf>
    <xf numFmtId="0" fontId="35" fillId="0" borderId="22" applyNumberFormat="0" applyFill="0" applyAlignment="0" applyProtection="0">
      <alignment vertical="center"/>
    </xf>
    <xf numFmtId="0" fontId="17" fillId="4" borderId="0" applyNumberFormat="0" applyBorder="0" applyAlignment="0" applyProtection="0">
      <alignment vertical="center"/>
    </xf>
    <xf numFmtId="0" fontId="33" fillId="24" borderId="0" applyNumberFormat="0" applyBorder="0" applyAlignment="0" applyProtection="0">
      <alignment vertical="center"/>
    </xf>
    <xf numFmtId="0" fontId="16" fillId="13" borderId="0" applyNumberFormat="0" applyBorder="0" applyAlignment="0" applyProtection="0">
      <alignment vertical="center"/>
    </xf>
    <xf numFmtId="0" fontId="18" fillId="28"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6" fillId="14" borderId="0" applyNumberFormat="0" applyBorder="0" applyAlignment="0" applyProtection="0">
      <alignment vertical="center"/>
    </xf>
    <xf numFmtId="0" fontId="16" fillId="29" borderId="0" applyNumberFormat="0" applyBorder="0" applyAlignment="0" applyProtection="0">
      <alignment vertical="center"/>
    </xf>
    <xf numFmtId="0" fontId="18" fillId="30" borderId="0" applyNumberFormat="0" applyBorder="0" applyAlignment="0" applyProtection="0">
      <alignment vertical="center"/>
    </xf>
    <xf numFmtId="0" fontId="18" fillId="20" borderId="0" applyNumberFormat="0" applyBorder="0" applyAlignment="0" applyProtection="0">
      <alignment vertical="center"/>
    </xf>
    <xf numFmtId="0" fontId="16" fillId="3" borderId="0" applyNumberFormat="0" applyBorder="0" applyAlignment="0" applyProtection="0">
      <alignment vertical="center"/>
    </xf>
    <xf numFmtId="0" fontId="16" fillId="19" borderId="0" applyNumberFormat="0" applyBorder="0" applyAlignment="0" applyProtection="0">
      <alignment vertical="center"/>
    </xf>
    <xf numFmtId="0" fontId="18" fillId="32" borderId="0" applyNumberFormat="0" applyBorder="0" applyAlignment="0" applyProtection="0">
      <alignment vertical="center"/>
    </xf>
    <xf numFmtId="0" fontId="16" fillId="25" borderId="0" applyNumberFormat="0" applyBorder="0" applyAlignment="0" applyProtection="0">
      <alignment vertical="center"/>
    </xf>
    <xf numFmtId="0" fontId="18" fillId="16" borderId="0" applyNumberFormat="0" applyBorder="0" applyAlignment="0" applyProtection="0">
      <alignment vertical="center"/>
    </xf>
    <xf numFmtId="0" fontId="18" fillId="33" borderId="0" applyNumberFormat="0" applyBorder="0" applyAlignment="0" applyProtection="0">
      <alignment vertical="center"/>
    </xf>
    <xf numFmtId="0" fontId="16" fillId="31" borderId="0" applyNumberFormat="0" applyBorder="0" applyAlignment="0" applyProtection="0">
      <alignment vertical="center"/>
    </xf>
    <xf numFmtId="0" fontId="18" fillId="12" borderId="0" applyNumberFormat="0" applyBorder="0" applyAlignment="0" applyProtection="0">
      <alignment vertical="center"/>
    </xf>
    <xf numFmtId="0" fontId="1" fillId="0" borderId="0">
      <alignment vertical="center"/>
    </xf>
    <xf numFmtId="0" fontId="1" fillId="0" borderId="0">
      <alignment vertical="center"/>
    </xf>
  </cellStyleXfs>
  <cellXfs count="163">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5" fillId="0" borderId="0" xfId="50" applyNumberFormat="1" applyFont="1" applyFill="1" applyBorder="1" applyAlignment="1" applyProtection="1">
      <alignment horizontal="left" vertical="center"/>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vertical="center"/>
    </xf>
    <xf numFmtId="176" fontId="5" fillId="0" borderId="1" xfId="0" applyNumberFormat="1" applyFont="1" applyFill="1" applyBorder="1" applyAlignment="1" applyProtection="1">
      <alignment vertical="center"/>
    </xf>
    <xf numFmtId="0" fontId="6" fillId="0" borderId="7" xfId="5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176" fontId="5" fillId="0" borderId="3" xfId="0" applyNumberFormat="1" applyFont="1" applyFill="1" applyBorder="1" applyAlignment="1" applyProtection="1">
      <alignment vertic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wrapText="1"/>
    </xf>
    <xf numFmtId="0" fontId="6" fillId="0" borderId="10" xfId="50" applyFont="1" applyBorder="1" applyAlignment="1">
      <alignment horizontal="center" vertical="center" wrapText="1"/>
    </xf>
    <xf numFmtId="0" fontId="6" fillId="0" borderId="10"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4" fontId="5" fillId="0" borderId="1" xfId="50" applyNumberFormat="1" applyFont="1" applyFill="1" applyBorder="1" applyAlignment="1" applyProtection="1">
      <alignment horizontal="right" vertical="center" wrapText="1"/>
    </xf>
    <xf numFmtId="0" fontId="1" fillId="0" borderId="1" xfId="50" applyFill="1" applyBorder="1" applyAlignment="1"/>
    <xf numFmtId="0" fontId="1" fillId="0" borderId="1" xfId="50" applyBorder="1" applyAlignment="1"/>
    <xf numFmtId="0" fontId="6" fillId="0" borderId="9"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7" fillId="0" borderId="0" xfId="50" applyFont="1" applyFill="1" applyAlignment="1">
      <alignment horizontal="right"/>
    </xf>
    <xf numFmtId="0" fontId="5" fillId="0" borderId="11" xfId="50" applyNumberFormat="1" applyFont="1" applyFill="1" applyBorder="1" applyAlignment="1" applyProtection="1">
      <alignment horizontal="right"/>
    </xf>
    <xf numFmtId="0" fontId="8" fillId="0" borderId="0" xfId="50" applyFont="1" applyFill="1" applyAlignment="1">
      <alignment horizontal="right" vertical="center"/>
    </xf>
    <xf numFmtId="0" fontId="8" fillId="0" borderId="0" xfId="50" applyFont="1" applyFill="1" applyAlignment="1">
      <alignment vertical="center"/>
    </xf>
    <xf numFmtId="0" fontId="7" fillId="0" borderId="0" xfId="50" applyFont="1" applyAlignment="1">
      <alignment horizontal="right"/>
    </xf>
    <xf numFmtId="0" fontId="3" fillId="0" borderId="0" xfId="50" applyFont="1" applyFill="1" applyAlignment="1">
      <alignment horizontal="centerContinuous" vertical="center"/>
    </xf>
    <xf numFmtId="0" fontId="9" fillId="0" borderId="0" xfId="50" applyFont="1" applyFill="1" applyAlignment="1">
      <alignment horizontal="centerContinuous" vertical="center"/>
    </xf>
    <xf numFmtId="0" fontId="8"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Continuous" vertical="center" wrapText="1"/>
    </xf>
    <xf numFmtId="0" fontId="5" fillId="0" borderId="6" xfId="50" applyFont="1" applyFill="1" applyBorder="1" applyAlignment="1">
      <alignment vertical="center"/>
    </xf>
    <xf numFmtId="4" fontId="5" fillId="0" borderId="10" xfId="50" applyNumberFormat="1" applyFont="1" applyFill="1" applyBorder="1" applyAlignment="1" applyProtection="1">
      <alignment horizontal="right" vertical="center" wrapText="1"/>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12" xfId="50" applyFont="1" applyBorder="1" applyAlignment="1">
      <alignment vertical="center"/>
    </xf>
    <xf numFmtId="0" fontId="5" fillId="0" borderId="9" xfId="50" applyFont="1" applyBorder="1" applyAlignment="1">
      <alignment vertical="center" wrapText="1"/>
    </xf>
    <xf numFmtId="4" fontId="5" fillId="0" borderId="9" xfId="50" applyNumberFormat="1" applyFont="1" applyBorder="1" applyAlignment="1">
      <alignment vertical="center" wrapText="1"/>
    </xf>
    <xf numFmtId="0" fontId="5" fillId="0" borderId="12" xfId="50" applyFont="1" applyBorder="1" applyAlignment="1">
      <alignment horizontal="left" vertical="center"/>
    </xf>
    <xf numFmtId="0" fontId="5" fillId="0" borderId="12"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9" xfId="50" applyFont="1" applyFill="1" applyBorder="1" applyAlignment="1">
      <alignment vertical="center" wrapText="1"/>
    </xf>
    <xf numFmtId="4" fontId="0" fillId="0" borderId="9"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8" fillId="0" borderId="0" xfId="50" applyFont="1" applyFill="1" applyAlignment="1"/>
    <xf numFmtId="0" fontId="3" fillId="0" borderId="0" xfId="50" applyFont="1" applyFill="1" applyAlignment="1">
      <alignment horizontal="centerContinuous"/>
    </xf>
    <xf numFmtId="0" fontId="10"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5" fillId="0" borderId="12"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12" xfId="50" applyNumberFormat="1" applyFont="1" applyFill="1" applyBorder="1" applyAlignment="1" applyProtection="1">
      <alignment horizontal="right" vertical="center" wrapText="1"/>
    </xf>
    <xf numFmtId="0" fontId="11" fillId="0" borderId="4" xfId="50" applyFont="1" applyFill="1" applyBorder="1" applyAlignment="1">
      <alignment horizontal="left" vertical="center" wrapText="1"/>
    </xf>
    <xf numFmtId="0" fontId="11" fillId="0" borderId="0" xfId="50" applyFont="1" applyFill="1" applyAlignment="1">
      <alignment horizontal="left" vertical="center" wrapText="1"/>
    </xf>
    <xf numFmtId="0" fontId="10" fillId="0" borderId="0" xfId="50" applyFont="1" applyFill="1" applyAlignment="1">
      <alignment horizontal="centerContinuous"/>
    </xf>
    <xf numFmtId="0" fontId="8" fillId="0" borderId="0" xfId="50" applyFont="1" applyAlignment="1"/>
    <xf numFmtId="0" fontId="6" fillId="0" borderId="12"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2" xfId="50" applyNumberFormat="1" applyFont="1" applyFill="1" applyBorder="1" applyAlignment="1" applyProtection="1"/>
    <xf numFmtId="0" fontId="7" fillId="0" borderId="0" xfId="50" applyFont="1" applyAlignment="1">
      <alignment horizontal="center" vertical="center"/>
    </xf>
    <xf numFmtId="0" fontId="6" fillId="0" borderId="6"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wrapText="1"/>
    </xf>
    <xf numFmtId="4" fontId="5" fillId="0" borderId="9" xfId="50" applyNumberFormat="1" applyFont="1" applyFill="1" applyBorder="1" applyAlignment="1" applyProtection="1">
      <alignment horizontal="right" vertical="center" wrapText="1"/>
    </xf>
    <xf numFmtId="4" fontId="5" fillId="0" borderId="14" xfId="50" applyNumberFormat="1" applyFont="1" applyFill="1" applyBorder="1" applyAlignment="1" applyProtection="1">
      <alignment horizontal="right" vertical="center" wrapText="1"/>
    </xf>
    <xf numFmtId="0" fontId="7" fillId="0" borderId="0" xfId="50" applyFont="1" applyAlignment="1">
      <alignment horizontal="right" vertical="center"/>
    </xf>
    <xf numFmtId="49" fontId="12"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1" xfId="50" applyFont="1" applyFill="1" applyBorder="1" applyAlignment="1">
      <alignment vertical="center"/>
    </xf>
    <xf numFmtId="49" fontId="5" fillId="0" borderId="2" xfId="50" applyNumberFormat="1" applyFont="1" applyFill="1" applyBorder="1" applyAlignment="1" applyProtection="1">
      <alignment vertical="center"/>
    </xf>
    <xf numFmtId="0" fontId="5" fillId="0" borderId="2" xfId="50" applyFont="1" applyBorder="1" applyAlignment="1">
      <alignment vertical="center"/>
    </xf>
    <xf numFmtId="0" fontId="5" fillId="0" borderId="0" xfId="50" applyNumberFormat="1" applyFont="1" applyFill="1" applyAlignment="1" applyProtection="1">
      <alignment horizontal="right"/>
    </xf>
    <xf numFmtId="0" fontId="6" fillId="0" borderId="14" xfId="50" applyNumberFormat="1" applyFont="1" applyFill="1" applyBorder="1" applyAlignment="1" applyProtection="1">
      <alignment horizontal="center" vertical="center"/>
    </xf>
    <xf numFmtId="0" fontId="5" fillId="0" borderId="11" xfId="50" applyNumberFormat="1" applyFont="1" applyFill="1" applyBorder="1" applyAlignment="1" applyProtection="1">
      <alignment horizontal="left" vertical="center"/>
    </xf>
    <xf numFmtId="49" fontId="5" fillId="0" borderId="3" xfId="0" applyNumberFormat="1" applyFont="1" applyFill="1" applyBorder="1" applyAlignment="1" applyProtection="1">
      <alignment vertical="center"/>
    </xf>
    <xf numFmtId="176" fontId="5" fillId="0" borderId="11" xfId="0" applyNumberFormat="1" applyFont="1" applyFill="1" applyBorder="1" applyAlignment="1" applyProtection="1">
      <alignment vertical="center"/>
    </xf>
    <xf numFmtId="4" fontId="5" fillId="0" borderId="1" xfId="0" applyNumberFormat="1" applyFont="1" applyFill="1" applyBorder="1" applyAlignment="1" applyProtection="1">
      <alignment horizontal="right" vertical="center"/>
    </xf>
    <xf numFmtId="4" fontId="5" fillId="0" borderId="2" xfId="0" applyNumberFormat="1" applyFont="1" applyFill="1" applyBorder="1" applyAlignment="1" applyProtection="1">
      <alignment horizontal="right" vertical="center"/>
    </xf>
    <xf numFmtId="4" fontId="5" fillId="0" borderId="5" xfId="50" applyNumberFormat="1" applyFont="1" applyFill="1" applyBorder="1" applyAlignment="1" applyProtection="1">
      <alignment horizontal="right" vertical="center"/>
    </xf>
    <xf numFmtId="0" fontId="11" fillId="0" borderId="0" xfId="50" applyFont="1" applyFill="1" applyBorder="1" applyAlignment="1">
      <alignment horizontal="left" vertical="center" wrapText="1"/>
    </xf>
    <xf numFmtId="0" fontId="8"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8" fillId="0" borderId="0" xfId="49" applyFont="1" applyAlignment="1">
      <alignment wrapText="1"/>
    </xf>
    <xf numFmtId="0" fontId="3" fillId="0" borderId="0" xfId="49" applyNumberFormat="1" applyFont="1" applyFill="1" applyAlignment="1" applyProtection="1">
      <alignment horizontal="centerContinuous"/>
    </xf>
    <xf numFmtId="0" fontId="8" fillId="0" borderId="0" xfId="49" applyFont="1" applyAlignment="1">
      <alignment horizontal="centerContinuous"/>
    </xf>
    <xf numFmtId="0" fontId="8"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10"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12"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9" xfId="0"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2"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4" fontId="5" fillId="0" borderId="9" xfId="0"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0" applyNumberFormat="1" applyFont="1" applyFill="1" applyBorder="1" applyAlignment="1">
      <alignment horizontal="left" vertical="center" wrapText="1"/>
    </xf>
    <xf numFmtId="4" fontId="5" fillId="0" borderId="9"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4" xfId="49" applyBorder="1" applyAlignment="1">
      <alignment wrapText="1"/>
    </xf>
    <xf numFmtId="0" fontId="8" fillId="0" borderId="0" xfId="49" applyFont="1" applyFill="1" applyAlignment="1"/>
    <xf numFmtId="0" fontId="0" fillId="0" borderId="0" xfId="0" applyAlignment="1">
      <alignment horizontal="center"/>
    </xf>
    <xf numFmtId="0" fontId="13" fillId="0" borderId="0" xfId="0" applyFont="1" applyAlignment="1">
      <alignment horizontal="center"/>
    </xf>
    <xf numFmtId="0" fontId="14"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xf numFmtId="0" fontId="15" fillId="2" borderId="1" xfId="0" applyFont="1" applyFill="1" applyBorder="1" applyAlignment="1">
      <alignment horizontal="center"/>
    </xf>
    <xf numFmtId="0" fontId="15"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A14" sqref="A14"/>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122" t="s">
        <v>311</v>
      </c>
      <c r="B1" s="123"/>
      <c r="C1" s="123"/>
      <c r="D1" s="123"/>
      <c r="E1" s="123"/>
      <c r="F1" s="123"/>
      <c r="G1" s="123"/>
    </row>
    <row r="2" s="119" customFormat="1" ht="39" customHeight="1" spans="1:7">
      <c r="A2" s="124" t="s">
        <v>312</v>
      </c>
      <c r="B2" s="125"/>
      <c r="C2" s="125"/>
      <c r="D2" s="125"/>
      <c r="E2" s="125"/>
      <c r="F2" s="125"/>
      <c r="G2" s="125"/>
    </row>
    <row r="3" s="119" customFormat="1" customHeight="1" spans="1:7">
      <c r="A3" s="126"/>
      <c r="B3" s="123"/>
      <c r="C3" s="123"/>
      <c r="D3" s="123"/>
      <c r="E3" s="123"/>
      <c r="F3" s="123"/>
      <c r="G3" s="123"/>
    </row>
    <row r="4" s="119" customFormat="1" ht="30.75" customHeight="1" spans="1:7">
      <c r="A4" s="127"/>
      <c r="B4" s="128"/>
      <c r="C4" s="128"/>
      <c r="D4" s="128"/>
      <c r="E4" s="128"/>
      <c r="F4" s="128"/>
      <c r="G4" s="129" t="s">
        <v>313</v>
      </c>
    </row>
    <row r="5" s="119" customFormat="1" customHeight="1" spans="1:7">
      <c r="A5" s="130" t="s">
        <v>314</v>
      </c>
      <c r="B5" s="130"/>
      <c r="C5" s="130" t="s">
        <v>315</v>
      </c>
      <c r="D5" s="130"/>
      <c r="E5" s="130"/>
      <c r="F5" s="130"/>
      <c r="G5" s="130"/>
    </row>
    <row r="6" s="119" customFormat="1" ht="45" customHeight="1" spans="1:7">
      <c r="A6" s="131" t="s">
        <v>316</v>
      </c>
      <c r="B6" s="131" t="s">
        <v>317</v>
      </c>
      <c r="C6" s="131" t="s">
        <v>316</v>
      </c>
      <c r="D6" s="131" t="s">
        <v>318</v>
      </c>
      <c r="E6" s="131" t="s">
        <v>319</v>
      </c>
      <c r="F6" s="131" t="s">
        <v>320</v>
      </c>
      <c r="G6" s="131" t="s">
        <v>321</v>
      </c>
    </row>
    <row r="7" s="119" customFormat="1" customHeight="1" spans="1:7">
      <c r="A7" s="132" t="s">
        <v>322</v>
      </c>
      <c r="B7" s="133">
        <v>424.86</v>
      </c>
      <c r="C7" s="134" t="s">
        <v>323</v>
      </c>
      <c r="D7" s="135">
        <v>424.86</v>
      </c>
      <c r="E7" s="135">
        <v>424.86</v>
      </c>
      <c r="F7" s="135"/>
      <c r="G7" s="135"/>
    </row>
    <row r="8" s="119" customFormat="1" customHeight="1" spans="1:7">
      <c r="A8" s="136" t="s">
        <v>324</v>
      </c>
      <c r="B8" s="137">
        <v>424.86</v>
      </c>
      <c r="C8" s="138" t="s">
        <v>325</v>
      </c>
      <c r="D8" s="135">
        <f>E8+F8+G8</f>
        <v>385.83</v>
      </c>
      <c r="E8" s="139">
        <v>385.83</v>
      </c>
      <c r="F8" s="139"/>
      <c r="G8" s="139"/>
    </row>
    <row r="9" s="119" customFormat="1" customHeight="1" spans="1:7">
      <c r="A9" s="136" t="s">
        <v>326</v>
      </c>
      <c r="B9" s="140"/>
      <c r="C9" s="138" t="s">
        <v>327</v>
      </c>
      <c r="D9" s="135">
        <f t="shared" ref="D9:D14" si="0">E9+F9+G9</f>
        <v>0</v>
      </c>
      <c r="E9" s="139"/>
      <c r="F9" s="139"/>
      <c r="G9" s="139"/>
    </row>
    <row r="10" s="119" customFormat="1" customHeight="1" spans="1:7">
      <c r="A10" s="141" t="s">
        <v>328</v>
      </c>
      <c r="B10" s="142"/>
      <c r="C10" s="143" t="s">
        <v>329</v>
      </c>
      <c r="D10" s="135">
        <f t="shared" si="0"/>
        <v>28.2</v>
      </c>
      <c r="E10" s="139">
        <v>28.2</v>
      </c>
      <c r="F10" s="139"/>
      <c r="G10" s="139"/>
    </row>
    <row r="11" s="119" customFormat="1" customHeight="1" spans="1:7">
      <c r="A11" s="144" t="s">
        <v>330</v>
      </c>
      <c r="B11" s="133">
        <f>B12+B13+B14</f>
        <v>0</v>
      </c>
      <c r="C11" s="145" t="s">
        <v>331</v>
      </c>
      <c r="D11" s="135">
        <f t="shared" si="0"/>
        <v>5.32</v>
      </c>
      <c r="E11" s="139">
        <v>5.32</v>
      </c>
      <c r="F11" s="139"/>
      <c r="G11" s="139"/>
    </row>
    <row r="12" s="119" customFormat="1" customHeight="1" spans="1:7">
      <c r="A12" s="141" t="s">
        <v>324</v>
      </c>
      <c r="B12" s="137"/>
      <c r="C12" s="143" t="s">
        <v>332</v>
      </c>
      <c r="D12" s="135">
        <f t="shared" si="0"/>
        <v>5.51</v>
      </c>
      <c r="E12" s="139">
        <v>5.51</v>
      </c>
      <c r="F12" s="139"/>
      <c r="G12" s="139"/>
    </row>
    <row r="13" s="119" customFormat="1" customHeight="1" spans="1:7">
      <c r="A13" s="141" t="s">
        <v>326</v>
      </c>
      <c r="B13" s="140"/>
      <c r="C13" s="146"/>
      <c r="D13" s="135">
        <f t="shared" si="0"/>
        <v>0</v>
      </c>
      <c r="E13" s="139"/>
      <c r="F13" s="139"/>
      <c r="G13" s="139"/>
    </row>
    <row r="14" s="119" customFormat="1" customHeight="1" spans="1:13">
      <c r="A14" s="136" t="s">
        <v>328</v>
      </c>
      <c r="B14" s="142"/>
      <c r="C14" s="146"/>
      <c r="D14" s="135">
        <f t="shared" si="0"/>
        <v>0</v>
      </c>
      <c r="E14" s="139"/>
      <c r="F14" s="139"/>
      <c r="G14" s="139"/>
      <c r="M14" s="155"/>
    </row>
    <row r="15" s="119" customFormat="1" customHeight="1" spans="1:7">
      <c r="A15" s="144"/>
      <c r="B15" s="147"/>
      <c r="C15" s="148"/>
      <c r="D15" s="149"/>
      <c r="E15" s="149"/>
      <c r="F15" s="149"/>
      <c r="G15" s="149"/>
    </row>
    <row r="16" s="119" customFormat="1" customHeight="1" spans="1:7">
      <c r="A16" s="144"/>
      <c r="B16" s="147"/>
      <c r="C16" s="147" t="s">
        <v>333</v>
      </c>
      <c r="D16" s="150">
        <f>E16+F16+G16</f>
        <v>0</v>
      </c>
      <c r="E16" s="151">
        <f>B8+B12-E7</f>
        <v>0</v>
      </c>
      <c r="F16" s="151">
        <f>B9+B13-F7</f>
        <v>0</v>
      </c>
      <c r="G16" s="151">
        <f>B10+B14-G7</f>
        <v>0</v>
      </c>
    </row>
    <row r="17" s="119" customFormat="1" customHeight="1" spans="1:7">
      <c r="A17" s="144"/>
      <c r="B17" s="147"/>
      <c r="C17" s="147"/>
      <c r="D17" s="151"/>
      <c r="E17" s="151"/>
      <c r="F17" s="151"/>
      <c r="G17" s="152"/>
    </row>
    <row r="18" s="119" customFormat="1" customHeight="1" spans="1:7">
      <c r="A18" s="144" t="s">
        <v>334</v>
      </c>
      <c r="B18" s="153">
        <f>B7+B11</f>
        <v>424.86</v>
      </c>
      <c r="C18" s="153" t="s">
        <v>335</v>
      </c>
      <c r="D18" s="151">
        <f t="shared" ref="D18:G18" si="1">SUM(D7+D16)</f>
        <v>424.86</v>
      </c>
      <c r="E18" s="151">
        <f t="shared" si="1"/>
        <v>424.86</v>
      </c>
      <c r="F18" s="151">
        <f t="shared" si="1"/>
        <v>0</v>
      </c>
      <c r="G18" s="151">
        <f t="shared" si="1"/>
        <v>0</v>
      </c>
    </row>
    <row r="19" customHeight="1" spans="1:6">
      <c r="A19" s="154"/>
      <c r="B19" s="154"/>
      <c r="C19" s="154"/>
      <c r="D19" s="154"/>
      <c r="E19" s="154"/>
      <c r="F19" s="154"/>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showGridLines="0" topLeftCell="A12" workbookViewId="0">
      <selection activeCell="A25" sqref="A25:F25"/>
    </sheetView>
  </sheetViews>
  <sheetFormatPr defaultColWidth="6.875" defaultRowHeight="12.75" customHeight="1" outlineLevelCol="5"/>
  <cols>
    <col min="1" max="1" width="23.625" style="1" customWidth="1"/>
    <col min="2" max="2" width="3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336</v>
      </c>
    </row>
    <row r="2" ht="42" customHeight="1" spans="1:6">
      <c r="A2" s="99" t="s">
        <v>337</v>
      </c>
      <c r="B2" s="72"/>
      <c r="C2" s="72"/>
      <c r="D2" s="72"/>
      <c r="E2" s="72"/>
      <c r="F2" s="72"/>
    </row>
    <row r="3" ht="20.1" customHeight="1" spans="1:6">
      <c r="A3" s="81"/>
      <c r="B3" s="72"/>
      <c r="C3" s="72"/>
      <c r="D3" s="72"/>
      <c r="E3" s="72"/>
      <c r="F3" s="72"/>
    </row>
    <row r="4" ht="30.75" customHeight="1" spans="1:6">
      <c r="A4" s="10"/>
      <c r="B4" s="9"/>
      <c r="C4" s="9"/>
      <c r="D4" s="9"/>
      <c r="E4" s="9"/>
      <c r="F4" s="110" t="s">
        <v>313</v>
      </c>
    </row>
    <row r="5" ht="20.1" customHeight="1" spans="1:6">
      <c r="A5" s="27" t="s">
        <v>338</v>
      </c>
      <c r="B5" s="27"/>
      <c r="C5" s="111" t="s">
        <v>339</v>
      </c>
      <c r="D5" s="27" t="s">
        <v>340</v>
      </c>
      <c r="E5" s="27"/>
      <c r="F5" s="27"/>
    </row>
    <row r="6" ht="20.1" customHeight="1" spans="1:6">
      <c r="A6" s="14" t="s">
        <v>341</v>
      </c>
      <c r="B6" s="14" t="s">
        <v>342</v>
      </c>
      <c r="C6" s="86"/>
      <c r="D6" s="87" t="s">
        <v>343</v>
      </c>
      <c r="E6" s="87" t="s">
        <v>344</v>
      </c>
      <c r="F6" s="14" t="s">
        <v>345</v>
      </c>
    </row>
    <row r="7" ht="20.1" customHeight="1" spans="1:6">
      <c r="A7" s="14"/>
      <c r="B7" s="112" t="s">
        <v>318</v>
      </c>
      <c r="C7" s="27">
        <f t="shared" ref="C7" si="0">C8+C12+C18+C22</f>
        <v>433.64</v>
      </c>
      <c r="D7" s="27">
        <f>E7+F7</f>
        <v>424.86</v>
      </c>
      <c r="E7" s="27">
        <f>E8+E12+E18+E22</f>
        <v>135.22</v>
      </c>
      <c r="F7" s="27">
        <f>F8+F12+F18+F22</f>
        <v>289.64</v>
      </c>
    </row>
    <row r="8" ht="20.1" customHeight="1" spans="1:6">
      <c r="A8" s="113" t="s">
        <v>346</v>
      </c>
      <c r="B8" s="114" t="s">
        <v>325</v>
      </c>
      <c r="C8" s="115">
        <v>398.5</v>
      </c>
      <c r="D8" s="27">
        <f>E8+F8</f>
        <v>385.83</v>
      </c>
      <c r="E8" s="27">
        <v>96.19</v>
      </c>
      <c r="F8" s="85">
        <v>289.64</v>
      </c>
    </row>
    <row r="9" ht="20.1" customHeight="1" spans="1:6">
      <c r="A9" s="113" t="s">
        <v>347</v>
      </c>
      <c r="B9" s="114" t="s">
        <v>348</v>
      </c>
      <c r="C9" s="115">
        <v>398.5</v>
      </c>
      <c r="D9" s="27">
        <f t="shared" ref="D9" si="1">E9+F9</f>
        <v>385.83</v>
      </c>
      <c r="E9" s="27">
        <v>96.19</v>
      </c>
      <c r="F9" s="85">
        <v>289.64</v>
      </c>
    </row>
    <row r="10" ht="20.1" customHeight="1" spans="1:6">
      <c r="A10" s="113" t="s">
        <v>349</v>
      </c>
      <c r="B10" s="114" t="s">
        <v>350</v>
      </c>
      <c r="C10" s="115">
        <v>85.64</v>
      </c>
      <c r="D10" s="27">
        <f t="shared" ref="D10:D16" si="2">E10+F10</f>
        <v>96.19</v>
      </c>
      <c r="E10" s="27">
        <v>96.19</v>
      </c>
      <c r="F10" s="85"/>
    </row>
    <row r="11" ht="20.1" customHeight="1" spans="1:6">
      <c r="A11" s="113" t="s">
        <v>351</v>
      </c>
      <c r="B11" s="114" t="s">
        <v>352</v>
      </c>
      <c r="C11" s="115">
        <v>312.86</v>
      </c>
      <c r="D11" s="27">
        <f t="shared" si="2"/>
        <v>289.64</v>
      </c>
      <c r="E11" s="27"/>
      <c r="F11" s="85">
        <v>289.64</v>
      </c>
    </row>
    <row r="12" ht="20.1" customHeight="1" spans="1:6">
      <c r="A12" s="113" t="s">
        <v>353</v>
      </c>
      <c r="B12" s="114" t="s">
        <v>329</v>
      </c>
      <c r="C12" s="115">
        <v>22.33</v>
      </c>
      <c r="D12" s="27">
        <f t="shared" si="2"/>
        <v>28.2</v>
      </c>
      <c r="E12" s="27">
        <v>28.2</v>
      </c>
      <c r="F12" s="85"/>
    </row>
    <row r="13" ht="20.1" customHeight="1" spans="1:6">
      <c r="A13" s="113" t="s">
        <v>354</v>
      </c>
      <c r="B13" s="114" t="s">
        <v>355</v>
      </c>
      <c r="C13" s="115">
        <v>22.33</v>
      </c>
      <c r="D13" s="27">
        <f t="shared" si="2"/>
        <v>28.2</v>
      </c>
      <c r="E13" s="27">
        <f>E14+E15+E16+E17</f>
        <v>28.2</v>
      </c>
      <c r="F13" s="85"/>
    </row>
    <row r="14" ht="20.1" customHeight="1" spans="1:6">
      <c r="A14" s="113" t="s">
        <v>356</v>
      </c>
      <c r="B14" s="114" t="s">
        <v>357</v>
      </c>
      <c r="C14" s="115">
        <v>8.97</v>
      </c>
      <c r="D14" s="27">
        <f t="shared" si="2"/>
        <v>0</v>
      </c>
      <c r="E14" s="27">
        <v>0</v>
      </c>
      <c r="F14" s="85"/>
    </row>
    <row r="15" ht="20.1" customHeight="1" spans="1:6">
      <c r="A15" s="113" t="s">
        <v>358</v>
      </c>
      <c r="B15" s="114" t="s">
        <v>359</v>
      </c>
      <c r="C15" s="115">
        <v>9.54</v>
      </c>
      <c r="D15" s="27">
        <f t="shared" si="2"/>
        <v>9.19</v>
      </c>
      <c r="E15" s="27">
        <v>9.19</v>
      </c>
      <c r="F15" s="85"/>
    </row>
    <row r="16" ht="20.1" customHeight="1" spans="1:6">
      <c r="A16" s="113" t="s">
        <v>360</v>
      </c>
      <c r="B16" s="114" t="s">
        <v>361</v>
      </c>
      <c r="C16" s="115">
        <v>3.82</v>
      </c>
      <c r="D16" s="27">
        <f t="shared" si="2"/>
        <v>3.67</v>
      </c>
      <c r="E16" s="27">
        <v>3.67</v>
      </c>
      <c r="F16" s="85"/>
    </row>
    <row r="17" ht="20.1" customHeight="1" spans="1:6">
      <c r="A17" s="113" t="s">
        <v>362</v>
      </c>
      <c r="B17" s="114" t="s">
        <v>363</v>
      </c>
      <c r="C17" s="115"/>
      <c r="D17" s="27">
        <v>15.34</v>
      </c>
      <c r="E17" s="27">
        <v>15.34</v>
      </c>
      <c r="F17" s="85"/>
    </row>
    <row r="18" ht="20.1" customHeight="1" spans="1:6">
      <c r="A18" s="113" t="s">
        <v>364</v>
      </c>
      <c r="B18" s="114" t="s">
        <v>331</v>
      </c>
      <c r="C18" s="115">
        <v>7.47</v>
      </c>
      <c r="D18" s="27">
        <v>5.32</v>
      </c>
      <c r="E18" s="27">
        <v>5.32</v>
      </c>
      <c r="F18" s="85"/>
    </row>
    <row r="19" ht="20.1" customHeight="1" spans="1:6">
      <c r="A19" s="113" t="s">
        <v>365</v>
      </c>
      <c r="B19" s="114" t="s">
        <v>366</v>
      </c>
      <c r="C19" s="115">
        <v>7.47</v>
      </c>
      <c r="D19" s="27">
        <f>D20+D21</f>
        <v>5.32</v>
      </c>
      <c r="E19" s="27">
        <f>E20+E21</f>
        <v>5.32</v>
      </c>
      <c r="F19" s="85"/>
    </row>
    <row r="20" ht="20.1" customHeight="1" spans="1:6">
      <c r="A20" s="113" t="s">
        <v>367</v>
      </c>
      <c r="B20" s="114" t="s">
        <v>368</v>
      </c>
      <c r="C20" s="116">
        <v>4.91</v>
      </c>
      <c r="D20" s="27">
        <v>4.36</v>
      </c>
      <c r="E20" s="27">
        <v>4.36</v>
      </c>
      <c r="F20" s="85"/>
    </row>
    <row r="21" ht="20.1" customHeight="1" spans="1:6">
      <c r="A21" s="113" t="s">
        <v>369</v>
      </c>
      <c r="B21" s="114" t="s">
        <v>370</v>
      </c>
      <c r="C21" s="115">
        <v>2.56</v>
      </c>
      <c r="D21" s="27">
        <v>0.96</v>
      </c>
      <c r="E21" s="27">
        <v>0.96</v>
      </c>
      <c r="F21" s="85"/>
    </row>
    <row r="22" ht="20.1" customHeight="1" spans="1:6">
      <c r="A22" s="113" t="s">
        <v>371</v>
      </c>
      <c r="B22" s="114" t="s">
        <v>332</v>
      </c>
      <c r="C22" s="115">
        <v>5.34</v>
      </c>
      <c r="D22" s="36">
        <f t="shared" ref="D22:D24" si="3">E22+F22</f>
        <v>5.51</v>
      </c>
      <c r="E22" s="27">
        <v>5.51</v>
      </c>
      <c r="F22" s="85"/>
    </row>
    <row r="23" ht="20.1" customHeight="1" spans="1:6">
      <c r="A23" s="113" t="s">
        <v>372</v>
      </c>
      <c r="B23" s="114" t="s">
        <v>373</v>
      </c>
      <c r="C23" s="115">
        <v>5.34</v>
      </c>
      <c r="D23" s="37">
        <f t="shared" si="3"/>
        <v>5.51</v>
      </c>
      <c r="E23" s="14">
        <v>5.51</v>
      </c>
      <c r="F23" s="85"/>
    </row>
    <row r="24" ht="20.1" customHeight="1" spans="1:6">
      <c r="A24" s="113" t="s">
        <v>374</v>
      </c>
      <c r="B24" s="114" t="s">
        <v>375</v>
      </c>
      <c r="C24" s="115">
        <v>5.34</v>
      </c>
      <c r="D24" s="37">
        <f t="shared" si="3"/>
        <v>5.51</v>
      </c>
      <c r="E24" s="14">
        <v>5.51</v>
      </c>
      <c r="F24" s="117"/>
    </row>
    <row r="25" ht="67.5" customHeight="1" spans="1:6">
      <c r="A25" s="79"/>
      <c r="B25" s="79"/>
      <c r="C25" s="118"/>
      <c r="D25" s="79"/>
      <c r="E25" s="79"/>
      <c r="F25" s="79"/>
    </row>
    <row r="26" customHeight="1" spans="1:6">
      <c r="A26" s="3"/>
      <c r="B26" s="3"/>
      <c r="C26" s="3"/>
      <c r="D26" s="3"/>
      <c r="E26" s="3"/>
      <c r="F26" s="3"/>
    </row>
    <row r="27" customHeight="1" spans="1:6">
      <c r="A27" s="3"/>
      <c r="B27" s="3"/>
      <c r="C27" s="3"/>
      <c r="D27" s="3"/>
      <c r="E27" s="3"/>
      <c r="F27" s="3"/>
    </row>
    <row r="28" customHeight="1" spans="1:6">
      <c r="A28" s="3"/>
      <c r="B28" s="3"/>
      <c r="C28" s="3"/>
      <c r="D28" s="3"/>
      <c r="E28" s="3"/>
      <c r="F28" s="3"/>
    </row>
    <row r="29" customHeight="1" spans="1:6">
      <c r="A29" s="3"/>
      <c r="B29" s="3"/>
      <c r="C29" s="3"/>
      <c r="E29" s="3"/>
      <c r="F29" s="3"/>
    </row>
    <row r="30" customHeight="1" spans="1:6">
      <c r="A30" s="3"/>
      <c r="B30" s="3"/>
      <c r="C30" s="3"/>
      <c r="E30" s="3"/>
      <c r="F30" s="3"/>
    </row>
    <row r="31" s="3" customFormat="1" customHeight="1"/>
  </sheetData>
  <mergeCells count="4">
    <mergeCell ref="A5:B5"/>
    <mergeCell ref="D5:F5"/>
    <mergeCell ref="A25:F25"/>
    <mergeCell ref="C5:C6"/>
  </mergeCells>
  <printOptions horizontalCentered="1"/>
  <pageMargins left="0" right="0" top="0.999305555555556" bottom="0.999305555555556" header="0.499305555555556" footer="0.499305555555556"/>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showGridLines="0" workbookViewId="0">
      <selection activeCell="A1" sqref="A1:E52"/>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376</v>
      </c>
      <c r="E1" s="98"/>
    </row>
    <row r="2" ht="34.5" customHeight="1" spans="1:5">
      <c r="A2" s="99" t="s">
        <v>377</v>
      </c>
      <c r="B2" s="100"/>
      <c r="C2" s="100"/>
      <c r="D2" s="100"/>
      <c r="E2" s="100"/>
    </row>
    <row r="3" customHeight="1" spans="1:5">
      <c r="A3" s="100"/>
      <c r="B3" s="100"/>
      <c r="C3" s="100"/>
      <c r="D3" s="100"/>
      <c r="E3" s="100"/>
    </row>
    <row r="4" s="82" customFormat="1" ht="30.75" customHeight="1" spans="1:5">
      <c r="A4" s="10"/>
      <c r="B4" s="9"/>
      <c r="C4" s="9"/>
      <c r="D4" s="9"/>
      <c r="E4" s="101" t="s">
        <v>313</v>
      </c>
    </row>
    <row r="5" s="82" customFormat="1" customHeight="1" spans="1:5">
      <c r="A5" s="27" t="s">
        <v>378</v>
      </c>
      <c r="B5" s="27"/>
      <c r="C5" s="27" t="s">
        <v>379</v>
      </c>
      <c r="D5" s="27"/>
      <c r="E5" s="27"/>
    </row>
    <row r="6" s="82" customFormat="1" customHeight="1" spans="1:5">
      <c r="A6" s="27" t="s">
        <v>341</v>
      </c>
      <c r="B6" s="27" t="s">
        <v>342</v>
      </c>
      <c r="C6" s="27" t="s">
        <v>318</v>
      </c>
      <c r="D6" s="27" t="s">
        <v>380</v>
      </c>
      <c r="E6" s="27" t="s">
        <v>381</v>
      </c>
    </row>
    <row r="7" s="82" customFormat="1" customHeight="1" spans="1:10">
      <c r="A7" s="102" t="s">
        <v>382</v>
      </c>
      <c r="B7" s="103" t="s">
        <v>383</v>
      </c>
      <c r="C7" s="33">
        <f t="shared" ref="C7" si="0">D7+E7</f>
        <v>135.216</v>
      </c>
      <c r="D7" s="33">
        <f>D8+D20+D44+D52</f>
        <v>107.366</v>
      </c>
      <c r="E7" s="33">
        <f>E8+E20+E44+E52</f>
        <v>27.85</v>
      </c>
      <c r="J7" s="70"/>
    </row>
    <row r="8" s="82" customFormat="1" customHeight="1" spans="1:7">
      <c r="A8" s="104" t="s">
        <v>384</v>
      </c>
      <c r="B8" s="105" t="s">
        <v>385</v>
      </c>
      <c r="C8" s="62">
        <f t="shared" ref="C8:C20" si="1">D8+E8</f>
        <v>93.19</v>
      </c>
      <c r="D8" s="62">
        <f>D9+D10+D11+D12+D13+D14+D15+D16+D17+D18+D19</f>
        <v>93.19</v>
      </c>
      <c r="E8" s="62">
        <f>E9+E10+E11+E12+E13+E14+E15+E16+E17+E18+E19</f>
        <v>0</v>
      </c>
      <c r="G8" s="70"/>
    </row>
    <row r="9" s="82" customFormat="1" customHeight="1" spans="1:11">
      <c r="A9" s="104" t="s">
        <v>386</v>
      </c>
      <c r="B9" s="105" t="s">
        <v>387</v>
      </c>
      <c r="C9" s="33">
        <f t="shared" si="1"/>
        <v>21.97</v>
      </c>
      <c r="D9" s="33">
        <v>21.97</v>
      </c>
      <c r="E9" s="33"/>
      <c r="F9" s="70"/>
      <c r="G9" s="70"/>
      <c r="K9" s="70"/>
    </row>
    <row r="10" s="82" customFormat="1" customHeight="1" spans="1:8">
      <c r="A10" s="104" t="s">
        <v>388</v>
      </c>
      <c r="B10" s="105" t="s">
        <v>389</v>
      </c>
      <c r="C10" s="33">
        <f t="shared" si="1"/>
        <v>20.49</v>
      </c>
      <c r="D10" s="33">
        <v>20.49</v>
      </c>
      <c r="E10" s="33"/>
      <c r="F10" s="70"/>
      <c r="H10" s="70"/>
    </row>
    <row r="11" s="82" customFormat="1" customHeight="1" spans="1:8">
      <c r="A11" s="104" t="s">
        <v>390</v>
      </c>
      <c r="B11" s="105" t="s">
        <v>391</v>
      </c>
      <c r="C11" s="33">
        <f t="shared" si="1"/>
        <v>3.46</v>
      </c>
      <c r="D11" s="33">
        <v>3.46</v>
      </c>
      <c r="E11" s="33"/>
      <c r="F11" s="70"/>
      <c r="H11" s="70"/>
    </row>
    <row r="12" s="82" customFormat="1" customHeight="1" spans="1:8">
      <c r="A12" s="104" t="s">
        <v>392</v>
      </c>
      <c r="B12" s="105" t="s">
        <v>393</v>
      </c>
      <c r="C12" s="33">
        <f t="shared" si="1"/>
        <v>0</v>
      </c>
      <c r="D12" s="33"/>
      <c r="E12" s="33"/>
      <c r="F12" s="70"/>
      <c r="G12" s="70"/>
      <c r="H12" s="70"/>
    </row>
    <row r="13" s="82" customFormat="1" customHeight="1" spans="1:10">
      <c r="A13" s="104" t="s">
        <v>394</v>
      </c>
      <c r="B13" s="105" t="s">
        <v>395</v>
      </c>
      <c r="C13" s="33">
        <f t="shared" si="1"/>
        <v>9.19</v>
      </c>
      <c r="D13" s="33">
        <v>9.19</v>
      </c>
      <c r="E13" s="33"/>
      <c r="F13" s="70"/>
      <c r="J13" s="70"/>
    </row>
    <row r="14" s="82" customFormat="1" customHeight="1" spans="1:11">
      <c r="A14" s="104" t="s">
        <v>396</v>
      </c>
      <c r="B14" s="105" t="s">
        <v>397</v>
      </c>
      <c r="C14" s="33">
        <f t="shared" si="1"/>
        <v>3.67</v>
      </c>
      <c r="D14" s="33">
        <v>3.67</v>
      </c>
      <c r="E14" s="33"/>
      <c r="F14" s="70"/>
      <c r="G14" s="70"/>
      <c r="K14" s="70"/>
    </row>
    <row r="15" s="82" customFormat="1" customHeight="1" spans="1:11">
      <c r="A15" s="104" t="s">
        <v>398</v>
      </c>
      <c r="B15" s="105" t="s">
        <v>399</v>
      </c>
      <c r="C15" s="33">
        <f t="shared" si="1"/>
        <v>4.36</v>
      </c>
      <c r="D15" s="33">
        <v>4.36</v>
      </c>
      <c r="E15" s="33"/>
      <c r="F15" s="70"/>
      <c r="G15" s="70"/>
      <c r="K15" s="70"/>
    </row>
    <row r="16" s="82" customFormat="1" customHeight="1" spans="1:11">
      <c r="A16" s="104" t="s">
        <v>400</v>
      </c>
      <c r="B16" s="105" t="s">
        <v>401</v>
      </c>
      <c r="C16" s="33">
        <f t="shared" si="1"/>
        <v>0.96</v>
      </c>
      <c r="D16" s="33">
        <v>0.96</v>
      </c>
      <c r="E16" s="33"/>
      <c r="F16" s="70"/>
      <c r="G16" s="70"/>
      <c r="K16" s="70"/>
    </row>
    <row r="17" s="82" customFormat="1" customHeight="1" spans="1:11">
      <c r="A17" s="104" t="s">
        <v>402</v>
      </c>
      <c r="B17" s="105" t="s">
        <v>403</v>
      </c>
      <c r="C17" s="33">
        <f t="shared" si="1"/>
        <v>0.37</v>
      </c>
      <c r="D17" s="33">
        <v>0.37</v>
      </c>
      <c r="E17" s="33"/>
      <c r="F17" s="70"/>
      <c r="G17" s="70"/>
      <c r="K17" s="70"/>
    </row>
    <row r="18" s="82" customFormat="1" customHeight="1" spans="1:11">
      <c r="A18" s="104" t="s">
        <v>404</v>
      </c>
      <c r="B18" s="105" t="s">
        <v>405</v>
      </c>
      <c r="C18" s="33">
        <f t="shared" si="1"/>
        <v>5.51</v>
      </c>
      <c r="D18" s="33">
        <v>5.51</v>
      </c>
      <c r="E18" s="33"/>
      <c r="F18" s="70"/>
      <c r="G18" s="70"/>
      <c r="K18" s="70"/>
    </row>
    <row r="19" s="82" customFormat="1" customHeight="1" spans="1:11">
      <c r="A19" s="104" t="s">
        <v>406</v>
      </c>
      <c r="B19" s="105" t="s">
        <v>407</v>
      </c>
      <c r="C19" s="33">
        <f t="shared" si="1"/>
        <v>23.21</v>
      </c>
      <c r="D19" s="33">
        <v>23.21</v>
      </c>
      <c r="E19" s="33"/>
      <c r="F19" s="70"/>
      <c r="G19" s="70"/>
      <c r="K19" s="70"/>
    </row>
    <row r="20" s="82" customFormat="1" customHeight="1" spans="1:11">
      <c r="A20" s="104" t="s">
        <v>408</v>
      </c>
      <c r="B20" s="105" t="s">
        <v>409</v>
      </c>
      <c r="C20" s="33">
        <f t="shared" si="1"/>
        <v>26.85</v>
      </c>
      <c r="D20" s="33"/>
      <c r="E20" s="33">
        <f>E21+E22+E23+E24+E25+E26+E27+E28+E29+E30+E31+E32+E33+E34+E35+E36+E37+E38+E39+E40+E41+E42+E43</f>
        <v>26.85</v>
      </c>
      <c r="F20" s="70"/>
      <c r="G20" s="70"/>
      <c r="K20" s="70"/>
    </row>
    <row r="21" s="82" customFormat="1" customHeight="1" spans="1:11">
      <c r="A21" s="104" t="s">
        <v>410</v>
      </c>
      <c r="B21" s="105" t="s">
        <v>411</v>
      </c>
      <c r="C21" s="33"/>
      <c r="D21" s="33"/>
      <c r="E21" s="33">
        <v>0.54</v>
      </c>
      <c r="F21" s="70"/>
      <c r="G21" s="70"/>
      <c r="K21" s="70"/>
    </row>
    <row r="22" s="82" customFormat="1" customHeight="1" spans="1:11">
      <c r="A22" s="104" t="s">
        <v>412</v>
      </c>
      <c r="B22" s="105" t="s">
        <v>413</v>
      </c>
      <c r="C22" s="33"/>
      <c r="D22" s="33"/>
      <c r="E22" s="33"/>
      <c r="F22" s="70"/>
      <c r="G22" s="70"/>
      <c r="K22" s="70"/>
    </row>
    <row r="23" s="82" customFormat="1" customHeight="1" spans="1:11">
      <c r="A23" s="104" t="s">
        <v>414</v>
      </c>
      <c r="B23" s="105" t="s">
        <v>415</v>
      </c>
      <c r="C23" s="33"/>
      <c r="D23" s="33"/>
      <c r="E23" s="33">
        <v>1.87</v>
      </c>
      <c r="F23" s="70"/>
      <c r="G23" s="70"/>
      <c r="K23" s="70"/>
    </row>
    <row r="24" s="82" customFormat="1" customHeight="1" spans="1:7">
      <c r="A24" s="104" t="s">
        <v>416</v>
      </c>
      <c r="B24" s="106" t="s">
        <v>417</v>
      </c>
      <c r="C24" s="33">
        <f t="shared" ref="C24" si="2">D24+E24</f>
        <v>0</v>
      </c>
      <c r="D24" s="33"/>
      <c r="E24" s="33"/>
      <c r="F24" s="70"/>
      <c r="G24" s="70"/>
    </row>
    <row r="25" s="82" customFormat="1" customHeight="1" spans="1:7">
      <c r="A25" s="104" t="s">
        <v>418</v>
      </c>
      <c r="B25" s="107" t="s">
        <v>419</v>
      </c>
      <c r="C25" s="33">
        <f t="shared" ref="C25:C51" si="3">D25+E25</f>
        <v>10.8</v>
      </c>
      <c r="D25" s="33"/>
      <c r="E25" s="33">
        <v>10.8</v>
      </c>
      <c r="F25" s="70"/>
      <c r="G25" s="70"/>
    </row>
    <row r="26" s="82" customFormat="1" customHeight="1" spans="1:16">
      <c r="A26" s="104" t="s">
        <v>420</v>
      </c>
      <c r="B26" s="107" t="s">
        <v>421</v>
      </c>
      <c r="C26" s="33">
        <f t="shared" si="3"/>
        <v>0</v>
      </c>
      <c r="D26" s="33"/>
      <c r="E26" s="33"/>
      <c r="F26" s="70"/>
      <c r="G26" s="70"/>
      <c r="P26" s="70"/>
    </row>
    <row r="27" s="82" customFormat="1" customHeight="1" spans="1:11">
      <c r="A27" s="104" t="s">
        <v>422</v>
      </c>
      <c r="B27" s="106" t="s">
        <v>423</v>
      </c>
      <c r="C27" s="33">
        <f t="shared" si="3"/>
        <v>0</v>
      </c>
      <c r="D27" s="33"/>
      <c r="E27" s="33"/>
      <c r="F27" s="70"/>
      <c r="G27" s="70"/>
      <c r="H27" s="70"/>
      <c r="K27" s="70"/>
    </row>
    <row r="28" s="82" customFormat="1" customHeight="1" spans="1:9">
      <c r="A28" s="104" t="s">
        <v>424</v>
      </c>
      <c r="B28" s="106" t="s">
        <v>425</v>
      </c>
      <c r="C28" s="33">
        <f t="shared" si="3"/>
        <v>0</v>
      </c>
      <c r="D28" s="33"/>
      <c r="E28" s="33"/>
      <c r="F28" s="70"/>
      <c r="G28" s="70"/>
      <c r="H28" s="70"/>
      <c r="I28" s="70"/>
    </row>
    <row r="29" s="82" customFormat="1" customHeight="1" spans="1:10">
      <c r="A29" s="104" t="s">
        <v>426</v>
      </c>
      <c r="B29" s="106" t="s">
        <v>427</v>
      </c>
      <c r="C29" s="33">
        <f t="shared" si="3"/>
        <v>0.42</v>
      </c>
      <c r="D29" s="33"/>
      <c r="E29" s="33">
        <v>0.42</v>
      </c>
      <c r="F29" s="70"/>
      <c r="G29" s="70"/>
      <c r="H29" s="70"/>
      <c r="I29" s="70"/>
      <c r="J29" s="70"/>
    </row>
    <row r="30" s="82" customFormat="1" customHeight="1" spans="1:8">
      <c r="A30" s="104" t="s">
        <v>428</v>
      </c>
      <c r="B30" s="106" t="s">
        <v>429</v>
      </c>
      <c r="C30" s="33">
        <f t="shared" si="3"/>
        <v>0.64</v>
      </c>
      <c r="D30" s="33"/>
      <c r="E30" s="33">
        <v>0.64</v>
      </c>
      <c r="F30" s="70"/>
      <c r="G30" s="70"/>
      <c r="H30" s="70"/>
    </row>
    <row r="31" s="82" customFormat="1" customHeight="1" spans="1:9">
      <c r="A31" s="104" t="s">
        <v>430</v>
      </c>
      <c r="B31" s="106" t="s">
        <v>431</v>
      </c>
      <c r="C31" s="33">
        <f t="shared" si="3"/>
        <v>0.5</v>
      </c>
      <c r="D31" s="33"/>
      <c r="E31" s="33">
        <v>0.5</v>
      </c>
      <c r="F31" s="70"/>
      <c r="I31" s="70"/>
    </row>
    <row r="32" s="82" customFormat="1" customHeight="1" spans="1:8">
      <c r="A32" s="104" t="s">
        <v>432</v>
      </c>
      <c r="B32" s="106" t="s">
        <v>433</v>
      </c>
      <c r="C32" s="33">
        <f t="shared" si="3"/>
        <v>0</v>
      </c>
      <c r="D32" s="33"/>
      <c r="E32" s="33"/>
      <c r="F32" s="70"/>
      <c r="G32" s="70"/>
      <c r="H32" s="70"/>
    </row>
    <row r="33" s="82" customFormat="1" customHeight="1" spans="1:6">
      <c r="A33" s="104" t="s">
        <v>434</v>
      </c>
      <c r="B33" s="106" t="s">
        <v>435</v>
      </c>
      <c r="C33" s="33">
        <f t="shared" si="3"/>
        <v>0</v>
      </c>
      <c r="D33" s="33"/>
      <c r="E33" s="33"/>
      <c r="F33" s="70"/>
    </row>
    <row r="34" s="82" customFormat="1" customHeight="1" spans="1:8">
      <c r="A34" s="104" t="s">
        <v>436</v>
      </c>
      <c r="B34" s="106" t="s">
        <v>437</v>
      </c>
      <c r="C34" s="33">
        <f t="shared" si="3"/>
        <v>0</v>
      </c>
      <c r="D34" s="33"/>
      <c r="E34" s="33"/>
      <c r="F34" s="70"/>
      <c r="G34" s="70"/>
      <c r="H34" s="70"/>
    </row>
    <row r="35" s="82" customFormat="1" customHeight="1" spans="1:8">
      <c r="A35" s="104" t="s">
        <v>438</v>
      </c>
      <c r="B35" s="106" t="s">
        <v>439</v>
      </c>
      <c r="C35" s="33">
        <f t="shared" si="3"/>
        <v>0</v>
      </c>
      <c r="D35" s="33"/>
      <c r="E35" s="33"/>
      <c r="F35" s="70"/>
      <c r="G35" s="70"/>
      <c r="H35" s="70"/>
    </row>
    <row r="36" s="82" customFormat="1" customHeight="1" spans="1:19">
      <c r="A36" s="104" t="s">
        <v>440</v>
      </c>
      <c r="B36" s="106" t="s">
        <v>441</v>
      </c>
      <c r="C36" s="33">
        <f t="shared" si="3"/>
        <v>0.18</v>
      </c>
      <c r="D36" s="33"/>
      <c r="E36" s="33">
        <v>0.18</v>
      </c>
      <c r="F36" s="70"/>
      <c r="G36" s="70"/>
      <c r="J36" s="70"/>
      <c r="S36" s="70"/>
    </row>
    <row r="37" s="82" customFormat="1" customHeight="1" spans="1:7">
      <c r="A37" s="104" t="s">
        <v>442</v>
      </c>
      <c r="B37" s="106" t="s">
        <v>443</v>
      </c>
      <c r="C37" s="33">
        <f t="shared" si="3"/>
        <v>0</v>
      </c>
      <c r="D37" s="33"/>
      <c r="E37" s="33"/>
      <c r="F37" s="70"/>
      <c r="G37" s="70"/>
    </row>
    <row r="38" s="82" customFormat="1" customHeight="1" spans="1:9">
      <c r="A38" s="104" t="s">
        <v>444</v>
      </c>
      <c r="B38" s="107" t="s">
        <v>445</v>
      </c>
      <c r="C38" s="33">
        <f t="shared" si="3"/>
        <v>0.85</v>
      </c>
      <c r="D38" s="33"/>
      <c r="E38" s="33">
        <v>0.85</v>
      </c>
      <c r="F38" s="70"/>
      <c r="G38" s="70"/>
      <c r="H38" s="70"/>
      <c r="I38" s="70"/>
    </row>
    <row r="39" s="82" customFormat="1" customHeight="1" spans="1:7">
      <c r="A39" s="104" t="s">
        <v>446</v>
      </c>
      <c r="B39" s="106" t="s">
        <v>447</v>
      </c>
      <c r="C39" s="33">
        <f t="shared" si="3"/>
        <v>0.77</v>
      </c>
      <c r="D39" s="33"/>
      <c r="E39" s="33">
        <v>0.77</v>
      </c>
      <c r="F39" s="70"/>
      <c r="G39" s="70"/>
    </row>
    <row r="40" s="82" customFormat="1" customHeight="1" spans="1:16">
      <c r="A40" s="104" t="s">
        <v>448</v>
      </c>
      <c r="B40" s="106" t="s">
        <v>449</v>
      </c>
      <c r="C40" s="33">
        <f t="shared" si="3"/>
        <v>3.5</v>
      </c>
      <c r="D40" s="33"/>
      <c r="E40" s="33">
        <v>3.5</v>
      </c>
      <c r="F40" s="70"/>
      <c r="G40" s="70"/>
      <c r="I40" s="70"/>
      <c r="P40" s="70"/>
    </row>
    <row r="41" s="82" customFormat="1" customHeight="1" spans="1:16">
      <c r="A41" s="104" t="s">
        <v>450</v>
      </c>
      <c r="B41" s="106" t="s">
        <v>451</v>
      </c>
      <c r="C41" s="33">
        <f t="shared" si="3"/>
        <v>5.61</v>
      </c>
      <c r="D41" s="33"/>
      <c r="E41" s="33">
        <v>5.61</v>
      </c>
      <c r="F41" s="70"/>
      <c r="G41" s="70"/>
      <c r="H41" s="70"/>
      <c r="P41" s="70"/>
    </row>
    <row r="42" s="82" customFormat="1" customHeight="1" spans="1:10">
      <c r="A42" s="104" t="s">
        <v>452</v>
      </c>
      <c r="B42" s="106" t="s">
        <v>453</v>
      </c>
      <c r="C42" s="33">
        <f t="shared" si="3"/>
        <v>0</v>
      </c>
      <c r="D42" s="33"/>
      <c r="E42" s="33"/>
      <c r="F42" s="70"/>
      <c r="G42" s="70"/>
      <c r="H42" s="70"/>
      <c r="J42" s="70"/>
    </row>
    <row r="43" s="82" customFormat="1" customHeight="1" spans="1:9">
      <c r="A43" s="104" t="s">
        <v>454</v>
      </c>
      <c r="B43" s="106" t="s">
        <v>455</v>
      </c>
      <c r="C43" s="33">
        <f t="shared" si="3"/>
        <v>1.17</v>
      </c>
      <c r="D43" s="33"/>
      <c r="E43" s="33">
        <v>1.17</v>
      </c>
      <c r="F43" s="70"/>
      <c r="G43" s="70"/>
      <c r="H43" s="70"/>
      <c r="I43" s="70"/>
    </row>
    <row r="44" s="82" customFormat="1" customHeight="1" spans="1:8">
      <c r="A44" s="104" t="s">
        <v>456</v>
      </c>
      <c r="B44" s="105" t="s">
        <v>457</v>
      </c>
      <c r="C44" s="33">
        <f t="shared" si="3"/>
        <v>14.176</v>
      </c>
      <c r="D44" s="62">
        <f>D45+D46+D47+D48+D49+D50+D51</f>
        <v>14.176</v>
      </c>
      <c r="E44" s="33"/>
      <c r="F44" s="70"/>
      <c r="H44" s="70"/>
    </row>
    <row r="45" s="82" customFormat="1" customHeight="1" spans="1:7">
      <c r="A45" s="104" t="s">
        <v>458</v>
      </c>
      <c r="B45" s="106" t="s">
        <v>459</v>
      </c>
      <c r="C45" s="33">
        <f t="shared" si="3"/>
        <v>0</v>
      </c>
      <c r="D45" s="33"/>
      <c r="E45" s="33"/>
      <c r="F45" s="70"/>
      <c r="G45" s="70"/>
    </row>
    <row r="46" s="82" customFormat="1" customHeight="1" spans="1:10">
      <c r="A46" s="104" t="s">
        <v>460</v>
      </c>
      <c r="B46" s="106" t="s">
        <v>461</v>
      </c>
      <c r="C46" s="33">
        <f t="shared" si="3"/>
        <v>0</v>
      </c>
      <c r="D46" s="33"/>
      <c r="E46" s="33"/>
      <c r="F46" s="70"/>
      <c r="G46" s="70"/>
      <c r="I46" s="70"/>
      <c r="J46" s="70"/>
    </row>
    <row r="47" s="82" customFormat="1" customHeight="1" spans="1:8">
      <c r="A47" s="104" t="s">
        <v>462</v>
      </c>
      <c r="B47" s="106" t="s">
        <v>463</v>
      </c>
      <c r="C47" s="33">
        <f t="shared" si="3"/>
        <v>2.37</v>
      </c>
      <c r="D47" s="33">
        <v>2.37</v>
      </c>
      <c r="E47" s="33"/>
      <c r="F47" s="70"/>
      <c r="G47" s="70"/>
      <c r="H47" s="70"/>
    </row>
    <row r="48" s="82" customFormat="1" customHeight="1" spans="1:7">
      <c r="A48" s="104" t="s">
        <v>464</v>
      </c>
      <c r="B48" s="106" t="s">
        <v>465</v>
      </c>
      <c r="C48" s="33">
        <f t="shared" si="3"/>
        <v>0</v>
      </c>
      <c r="D48" s="33"/>
      <c r="E48" s="33"/>
      <c r="F48" s="70"/>
      <c r="G48" s="70"/>
    </row>
    <row r="49" s="82" customFormat="1" customHeight="1" spans="1:7">
      <c r="A49" s="104" t="s">
        <v>466</v>
      </c>
      <c r="B49" s="106" t="s">
        <v>467</v>
      </c>
      <c r="C49" s="33">
        <f t="shared" si="3"/>
        <v>0.006</v>
      </c>
      <c r="D49" s="33">
        <v>0.006</v>
      </c>
      <c r="E49" s="33"/>
      <c r="F49" s="70"/>
      <c r="G49" s="70"/>
    </row>
    <row r="50" s="82" customFormat="1" customHeight="1" spans="1:7">
      <c r="A50" s="104" t="s">
        <v>468</v>
      </c>
      <c r="B50" s="106" t="s">
        <v>469</v>
      </c>
      <c r="C50" s="33">
        <f t="shared" si="3"/>
        <v>0</v>
      </c>
      <c r="D50" s="33"/>
      <c r="E50" s="33"/>
      <c r="F50" s="70"/>
      <c r="G50" s="70"/>
    </row>
    <row r="51" s="82" customFormat="1" customHeight="1" spans="1:6">
      <c r="A51" s="108" t="s">
        <v>470</v>
      </c>
      <c r="B51" s="109" t="s">
        <v>471</v>
      </c>
      <c r="C51" s="58">
        <f t="shared" si="3"/>
        <v>11.8</v>
      </c>
      <c r="D51" s="58">
        <v>11.8</v>
      </c>
      <c r="E51" s="58"/>
      <c r="F51" s="70"/>
    </row>
    <row r="52" s="82" customFormat="1" customHeight="1" spans="1:6">
      <c r="A52" s="104" t="s">
        <v>472</v>
      </c>
      <c r="B52" s="107" t="s">
        <v>473</v>
      </c>
      <c r="C52" s="33"/>
      <c r="D52" s="33"/>
      <c r="E52" s="33">
        <v>1</v>
      </c>
      <c r="F52" s="70"/>
    </row>
    <row r="53" customHeight="1" spans="3:5">
      <c r="C53" s="3"/>
      <c r="D53" s="3"/>
      <c r="E53" s="3"/>
    </row>
    <row r="54" customHeight="1" spans="4:14">
      <c r="D54" s="3"/>
      <c r="E54" s="3"/>
      <c r="F54" s="3"/>
      <c r="N54"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1" sqref="A1:L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474</v>
      </c>
      <c r="L1" s="92"/>
    </row>
    <row r="2" ht="33" customHeight="1" spans="1:12">
      <c r="A2" s="71" t="s">
        <v>475</v>
      </c>
      <c r="B2" s="72"/>
      <c r="C2" s="72"/>
      <c r="D2" s="72"/>
      <c r="E2" s="72"/>
      <c r="F2" s="72"/>
      <c r="G2" s="72"/>
      <c r="H2" s="72"/>
      <c r="I2" s="72"/>
      <c r="J2" s="72"/>
      <c r="K2" s="72"/>
      <c r="L2" s="72"/>
    </row>
    <row r="3" ht="20.1" customHeight="1" spans="1:12">
      <c r="A3" s="81"/>
      <c r="B3" s="72"/>
      <c r="C3" s="72"/>
      <c r="D3" s="72"/>
      <c r="E3" s="72"/>
      <c r="F3" s="72"/>
      <c r="G3" s="72"/>
      <c r="H3" s="72"/>
      <c r="I3" s="72"/>
      <c r="J3" s="72"/>
      <c r="K3" s="72"/>
      <c r="L3" s="72"/>
    </row>
    <row r="4" ht="30.75" customHeight="1" spans="1:12">
      <c r="A4" s="82"/>
      <c r="B4" s="82"/>
      <c r="C4" s="82"/>
      <c r="D4" s="82"/>
      <c r="E4" s="82"/>
      <c r="F4" s="82"/>
      <c r="G4" s="82"/>
      <c r="H4" s="82"/>
      <c r="I4" s="82"/>
      <c r="J4" s="82"/>
      <c r="K4" s="82"/>
      <c r="L4" s="11" t="s">
        <v>313</v>
      </c>
    </row>
    <row r="5" ht="20.1" customHeight="1" spans="1:12">
      <c r="A5" s="27" t="s">
        <v>339</v>
      </c>
      <c r="B5" s="27"/>
      <c r="C5" s="27"/>
      <c r="D5" s="27"/>
      <c r="E5" s="27"/>
      <c r="F5" s="83"/>
      <c r="G5" s="27" t="s">
        <v>340</v>
      </c>
      <c r="H5" s="27"/>
      <c r="I5" s="27"/>
      <c r="J5" s="27"/>
      <c r="K5" s="27"/>
      <c r="L5" s="27"/>
    </row>
    <row r="6" ht="14.25" customHeight="1" spans="1:12">
      <c r="A6" s="14" t="s">
        <v>318</v>
      </c>
      <c r="B6" s="84" t="s">
        <v>476</v>
      </c>
      <c r="C6" s="14" t="s">
        <v>477</v>
      </c>
      <c r="D6" s="14"/>
      <c r="E6" s="14"/>
      <c r="F6" s="85" t="s">
        <v>478</v>
      </c>
      <c r="G6" s="37" t="s">
        <v>318</v>
      </c>
      <c r="H6" s="18" t="s">
        <v>476</v>
      </c>
      <c r="I6" s="14" t="s">
        <v>477</v>
      </c>
      <c r="J6" s="14"/>
      <c r="K6" s="93"/>
      <c r="L6" s="14" t="s">
        <v>478</v>
      </c>
    </row>
    <row r="7" ht="28.5" customHeight="1" spans="1:12">
      <c r="A7" s="86"/>
      <c r="B7" s="13"/>
      <c r="C7" s="87" t="s">
        <v>343</v>
      </c>
      <c r="D7" s="88" t="s">
        <v>479</v>
      </c>
      <c r="E7" s="88" t="s">
        <v>480</v>
      </c>
      <c r="F7" s="86"/>
      <c r="G7" s="89"/>
      <c r="H7" s="13"/>
      <c r="I7" s="94" t="s">
        <v>343</v>
      </c>
      <c r="J7" s="88" t="s">
        <v>479</v>
      </c>
      <c r="K7" s="95" t="s">
        <v>480</v>
      </c>
      <c r="L7" s="86"/>
    </row>
    <row r="8" ht="20.1" customHeight="1" spans="1:12">
      <c r="A8" s="90">
        <f>B8+C8+F8</f>
        <v>16.19</v>
      </c>
      <c r="B8" s="90"/>
      <c r="C8" s="90">
        <f>D8+E8</f>
        <v>7.69</v>
      </c>
      <c r="D8" s="90"/>
      <c r="E8" s="90">
        <v>7.69</v>
      </c>
      <c r="F8" s="91">
        <v>8.5</v>
      </c>
      <c r="G8" s="78">
        <f>H8+I8+L8</f>
        <v>16.19</v>
      </c>
      <c r="H8" s="33"/>
      <c r="I8" s="96">
        <f>J8+K8</f>
        <v>7.69</v>
      </c>
      <c r="J8" s="97"/>
      <c r="K8" s="78">
        <v>7.69</v>
      </c>
      <c r="L8" s="33">
        <v>8.5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workbookViewId="0">
      <selection activeCell="A7" sqref="$A7:$XFD18"/>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481</v>
      </c>
      <c r="E1" s="42"/>
    </row>
    <row r="2" ht="33" customHeight="1" spans="1:5">
      <c r="A2" s="71" t="s">
        <v>482</v>
      </c>
      <c r="B2" s="72"/>
      <c r="C2" s="72"/>
      <c r="D2" s="72"/>
      <c r="E2" s="72"/>
    </row>
    <row r="3" ht="20.1" customHeight="1" spans="1:5">
      <c r="A3" s="72"/>
      <c r="B3" s="72"/>
      <c r="C3" s="72"/>
      <c r="D3" s="72"/>
      <c r="E3" s="72"/>
    </row>
    <row r="4" ht="30.75" customHeight="1" spans="1:5">
      <c r="A4" s="73"/>
      <c r="B4" s="74"/>
      <c r="C4" s="74"/>
      <c r="D4" s="74"/>
      <c r="E4" s="75" t="s">
        <v>313</v>
      </c>
    </row>
    <row r="5" ht="20.1" customHeight="1" spans="1:5">
      <c r="A5" s="27" t="s">
        <v>341</v>
      </c>
      <c r="B5" s="27" t="s">
        <v>342</v>
      </c>
      <c r="C5" s="27" t="s">
        <v>483</v>
      </c>
      <c r="D5" s="27"/>
      <c r="E5" s="27"/>
    </row>
    <row r="6" ht="20.1" customHeight="1" spans="1:5">
      <c r="A6" s="27"/>
      <c r="B6" s="27"/>
      <c r="C6" s="27" t="s">
        <v>318</v>
      </c>
      <c r="D6" s="27" t="s">
        <v>344</v>
      </c>
      <c r="E6" s="27" t="s">
        <v>345</v>
      </c>
    </row>
    <row r="7" ht="20.1" customHeight="1" spans="1:5">
      <c r="A7" s="76"/>
      <c r="B7" s="77"/>
      <c r="C7" s="27">
        <f t="shared" ref="C7" si="0">D7+E7</f>
        <v>0</v>
      </c>
      <c r="D7" s="78"/>
      <c r="E7" s="33"/>
    </row>
    <row r="8" ht="20.25" customHeight="1" spans="1:5">
      <c r="A8" s="79" t="s">
        <v>484</v>
      </c>
      <c r="B8" s="79"/>
      <c r="C8" s="79"/>
      <c r="D8" s="79"/>
      <c r="E8" s="79"/>
    </row>
    <row r="9" ht="20.25" customHeight="1" spans="1:5">
      <c r="A9" s="80"/>
      <c r="B9" s="80"/>
      <c r="C9" s="80"/>
      <c r="D9" s="80"/>
      <c r="E9" s="80"/>
    </row>
    <row r="10" customHeight="1" spans="1:5">
      <c r="A10" s="3"/>
      <c r="B10" s="3"/>
      <c r="C10" s="3"/>
      <c r="E10" s="3"/>
    </row>
    <row r="11" customHeight="1" spans="1:5">
      <c r="A11" s="3"/>
      <c r="B11" s="3"/>
      <c r="C11" s="3"/>
      <c r="D11" s="3"/>
      <c r="E11" s="3"/>
    </row>
    <row r="12" customHeight="1" spans="1:5">
      <c r="A12" s="3"/>
      <c r="B12" s="3"/>
      <c r="C12" s="3"/>
      <c r="E12" s="3"/>
    </row>
    <row r="13" customHeight="1" spans="1:5">
      <c r="A13" s="3"/>
      <c r="B13" s="3"/>
      <c r="D13" s="3"/>
      <c r="E13" s="3"/>
    </row>
    <row r="14" customHeight="1" spans="1:5">
      <c r="A14" s="3"/>
      <c r="E14" s="3"/>
    </row>
  </sheetData>
  <mergeCells count="4">
    <mergeCell ref="C5:E5"/>
    <mergeCell ref="A5:A6"/>
    <mergeCell ref="B5:B6"/>
    <mergeCell ref="A8:E9"/>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workbookViewId="0">
      <selection activeCell="A7" sqref="A7"/>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485</v>
      </c>
      <c r="B1" s="40"/>
      <c r="C1" s="41"/>
      <c r="D1" s="42"/>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ht="33.75" customHeight="1" spans="1:251">
      <c r="A2" s="43" t="s">
        <v>486</v>
      </c>
      <c r="B2" s="44"/>
      <c r="C2" s="45"/>
      <c r="D2" s="44"/>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customHeight="1" spans="1:251">
      <c r="A3" s="44"/>
      <c r="B3" s="44"/>
      <c r="C3" s="45"/>
      <c r="D3" s="44"/>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ht="30.75" customHeight="1" spans="1:251">
      <c r="A4" s="10"/>
      <c r="B4" s="46"/>
      <c r="C4" s="47"/>
      <c r="D4" s="11" t="s">
        <v>313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ht="23.25" customHeight="1" spans="1:251">
      <c r="A5" s="27" t="s">
        <v>314</v>
      </c>
      <c r="B5" s="27"/>
      <c r="C5" s="27" t="s">
        <v>315</v>
      </c>
      <c r="D5" s="27"/>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ht="24" customHeight="1" spans="1:251">
      <c r="A6" s="14" t="s">
        <v>316</v>
      </c>
      <c r="B6" s="48" t="s">
        <v>317</v>
      </c>
      <c r="C6" s="14" t="s">
        <v>316</v>
      </c>
      <c r="D6" s="14" t="s">
        <v>317</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customHeight="1" spans="1:251">
      <c r="A7" s="49" t="s">
        <v>487</v>
      </c>
      <c r="B7" s="50">
        <v>424.86</v>
      </c>
      <c r="C7" s="51" t="s">
        <v>325</v>
      </c>
      <c r="D7" s="52">
        <v>385.83</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customHeight="1" spans="1:251">
      <c r="A8" s="53" t="s">
        <v>488</v>
      </c>
      <c r="B8" s="33"/>
      <c r="C8" s="54" t="s">
        <v>489</v>
      </c>
      <c r="D8" s="55"/>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customHeight="1" spans="1:251">
      <c r="A9" s="56" t="s">
        <v>490</v>
      </c>
      <c r="B9" s="50"/>
      <c r="C9" s="54" t="s">
        <v>491</v>
      </c>
      <c r="D9" s="5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customHeight="1" spans="1:251">
      <c r="A10" s="57" t="s">
        <v>492</v>
      </c>
      <c r="B10" s="58"/>
      <c r="C10" s="54" t="s">
        <v>493</v>
      </c>
      <c r="D10" s="5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customHeight="1" spans="1:251">
      <c r="A11" s="57" t="s">
        <v>494</v>
      </c>
      <c r="B11" s="58"/>
      <c r="C11" s="54" t="s">
        <v>327</v>
      </c>
      <c r="D11" s="5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customHeight="1" spans="1:251">
      <c r="A12" s="57" t="s">
        <v>495</v>
      </c>
      <c r="B12" s="33"/>
      <c r="C12" s="59" t="s">
        <v>329</v>
      </c>
      <c r="D12" s="55">
        <v>28.2</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customHeight="1" spans="1:251">
      <c r="A13" s="57"/>
      <c r="B13" s="33"/>
      <c r="C13" s="59" t="s">
        <v>331</v>
      </c>
      <c r="D13" s="55">
        <v>5.32</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customHeight="1" spans="1:251">
      <c r="A14" s="57"/>
      <c r="B14" s="33"/>
      <c r="C14" s="59" t="s">
        <v>496</v>
      </c>
      <c r="D14" s="5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customHeight="1" spans="1:251">
      <c r="A15" s="57"/>
      <c r="B15" s="33"/>
      <c r="C15" s="59" t="s">
        <v>497</v>
      </c>
      <c r="D15" s="5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customHeight="1" spans="1:251">
      <c r="A16" s="57"/>
      <c r="B16" s="33"/>
      <c r="C16" s="59" t="s">
        <v>498</v>
      </c>
      <c r="D16" s="5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customHeight="1" spans="1:251">
      <c r="A17" s="57"/>
      <c r="B17" s="33"/>
      <c r="C17" s="59" t="s">
        <v>332</v>
      </c>
      <c r="D17" s="55">
        <v>5.51</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customHeight="1" spans="1:251">
      <c r="A18" s="57"/>
      <c r="B18" s="33"/>
      <c r="C18" s="59" t="s">
        <v>499</v>
      </c>
      <c r="D18" s="60"/>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customHeight="1" spans="1:251">
      <c r="A19" s="61"/>
      <c r="B19" s="62"/>
      <c r="C19" s="63"/>
      <c r="D19" s="6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customHeight="1" spans="1:251">
      <c r="A20" s="65" t="s">
        <v>500</v>
      </c>
      <c r="B20" s="66">
        <f>SUM(B7:B12)</f>
        <v>424.86</v>
      </c>
      <c r="C20" s="67" t="s">
        <v>501</v>
      </c>
      <c r="D20" s="64">
        <f>SUM(D7:D18)</f>
        <v>424.86</v>
      </c>
      <c r="F20" s="3"/>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row>
    <row r="21" customHeight="1" spans="1:251">
      <c r="A21" s="57" t="s">
        <v>502</v>
      </c>
      <c r="B21" s="66"/>
      <c r="C21" s="54" t="s">
        <v>503</v>
      </c>
      <c r="D21" s="64"/>
      <c r="E21" s="3"/>
      <c r="F21" s="3"/>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row>
    <row r="22" customHeight="1" spans="1:251">
      <c r="A22" s="57" t="s">
        <v>504</v>
      </c>
      <c r="B22" s="33"/>
      <c r="C22" s="59"/>
      <c r="D22" s="6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row>
    <row r="23" customHeight="1" spans="1:5">
      <c r="A23" s="68" t="s">
        <v>505</v>
      </c>
      <c r="B23" s="69">
        <f>B20+B21+B22</f>
        <v>424.86</v>
      </c>
      <c r="C23" s="63" t="s">
        <v>506</v>
      </c>
      <c r="D23" s="64">
        <f>D20+D21</f>
        <v>424.86</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K8" sqref="K8"/>
    </sheetView>
  </sheetViews>
  <sheetFormatPr defaultColWidth="6.875" defaultRowHeight="12.75" customHeight="1"/>
  <cols>
    <col min="1" max="1" width="12.875" style="1" customWidth="1"/>
    <col min="2" max="2" width="34.37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507</v>
      </c>
      <c r="L1" s="38"/>
    </row>
    <row r="2" ht="40.5" customHeight="1" spans="1:12">
      <c r="A2" s="4" t="s">
        <v>508</v>
      </c>
      <c r="B2" s="6"/>
      <c r="C2" s="6"/>
      <c r="D2" s="6"/>
      <c r="E2" s="6"/>
      <c r="F2" s="6"/>
      <c r="G2" s="6"/>
      <c r="H2" s="6"/>
      <c r="I2" s="6"/>
      <c r="J2" s="6"/>
      <c r="K2" s="6"/>
      <c r="L2" s="6"/>
    </row>
    <row r="3" ht="20.1" customHeight="1" spans="1:12">
      <c r="A3" s="25"/>
      <c r="B3" s="25"/>
      <c r="C3" s="25"/>
      <c r="D3" s="25"/>
      <c r="E3" s="25"/>
      <c r="F3" s="25"/>
      <c r="G3" s="25"/>
      <c r="H3" s="25"/>
      <c r="I3" s="25"/>
      <c r="J3" s="25"/>
      <c r="K3" s="25"/>
      <c r="L3" s="25"/>
    </row>
    <row r="4" ht="30.75" customHeight="1" spans="1:12">
      <c r="A4" s="26"/>
      <c r="B4" s="26"/>
      <c r="C4" s="26"/>
      <c r="D4" s="26"/>
      <c r="E4" s="26"/>
      <c r="F4" s="26"/>
      <c r="G4" s="26"/>
      <c r="H4" s="26"/>
      <c r="I4" s="26"/>
      <c r="J4" s="26"/>
      <c r="K4" s="26"/>
      <c r="L4" s="39" t="s">
        <v>313</v>
      </c>
    </row>
    <row r="5" ht="24" customHeight="1" spans="1:12">
      <c r="A5" s="27" t="s">
        <v>509</v>
      </c>
      <c r="B5" s="27"/>
      <c r="C5" s="28" t="s">
        <v>318</v>
      </c>
      <c r="D5" s="12" t="s">
        <v>504</v>
      </c>
      <c r="E5" s="12" t="s">
        <v>487</v>
      </c>
      <c r="F5" s="12" t="s">
        <v>488</v>
      </c>
      <c r="G5" s="12" t="s">
        <v>490</v>
      </c>
      <c r="H5" s="27" t="s">
        <v>492</v>
      </c>
      <c r="I5" s="27"/>
      <c r="J5" s="12" t="s">
        <v>494</v>
      </c>
      <c r="K5" s="12" t="s">
        <v>495</v>
      </c>
      <c r="L5" s="18" t="s">
        <v>502</v>
      </c>
    </row>
    <row r="6" ht="27" customHeight="1" spans="1:12">
      <c r="A6" s="29" t="s">
        <v>341</v>
      </c>
      <c r="B6" s="30" t="s">
        <v>342</v>
      </c>
      <c r="C6" s="13"/>
      <c r="D6" s="13"/>
      <c r="E6" s="13"/>
      <c r="F6" s="13"/>
      <c r="G6" s="13"/>
      <c r="H6" s="31" t="s">
        <v>510</v>
      </c>
      <c r="I6" s="31" t="s">
        <v>511</v>
      </c>
      <c r="J6" s="13"/>
      <c r="K6" s="13"/>
      <c r="L6" s="13"/>
    </row>
    <row r="7" ht="27" customHeight="1" spans="1:12">
      <c r="A7" s="23"/>
      <c r="B7" s="20" t="s">
        <v>318</v>
      </c>
      <c r="C7" s="12">
        <f>SUM(D7:L7)</f>
        <v>424.86</v>
      </c>
      <c r="D7" s="12"/>
      <c r="E7" s="12">
        <v>424.86</v>
      </c>
      <c r="F7" s="12"/>
      <c r="G7" s="12"/>
      <c r="H7" s="32"/>
      <c r="I7" s="32"/>
      <c r="J7" s="12"/>
      <c r="K7" s="12"/>
      <c r="L7" s="12"/>
    </row>
    <row r="8" ht="27" customHeight="1" spans="1:12">
      <c r="A8" s="23" t="s">
        <v>346</v>
      </c>
      <c r="B8" s="20" t="s">
        <v>325</v>
      </c>
      <c r="C8" s="12">
        <f t="shared" ref="C8:C13" si="0">SUM(D8:L8)</f>
        <v>385.83</v>
      </c>
      <c r="D8" s="12"/>
      <c r="E8" s="27">
        <v>385.83</v>
      </c>
      <c r="F8" s="12"/>
      <c r="G8" s="12"/>
      <c r="H8" s="32"/>
      <c r="I8" s="32"/>
      <c r="J8" s="12"/>
      <c r="K8" s="12"/>
      <c r="L8" s="12"/>
    </row>
    <row r="9" ht="27" customHeight="1" spans="1:12">
      <c r="A9" s="23" t="s">
        <v>347</v>
      </c>
      <c r="B9" s="20" t="s">
        <v>348</v>
      </c>
      <c r="C9" s="12">
        <f t="shared" si="0"/>
        <v>385.83</v>
      </c>
      <c r="D9" s="12"/>
      <c r="E9" s="27">
        <v>385.83</v>
      </c>
      <c r="F9" s="12"/>
      <c r="G9" s="12"/>
      <c r="H9" s="32"/>
      <c r="I9" s="32"/>
      <c r="J9" s="12"/>
      <c r="K9" s="12"/>
      <c r="L9" s="12"/>
    </row>
    <row r="10" ht="27" customHeight="1" spans="1:12">
      <c r="A10" s="23" t="s">
        <v>349</v>
      </c>
      <c r="B10" s="20" t="s">
        <v>350</v>
      </c>
      <c r="C10" s="12">
        <f t="shared" si="0"/>
        <v>96.19</v>
      </c>
      <c r="D10" s="12"/>
      <c r="E10" s="27">
        <v>96.19</v>
      </c>
      <c r="F10" s="12"/>
      <c r="G10" s="12"/>
      <c r="H10" s="32"/>
      <c r="I10" s="32"/>
      <c r="J10" s="12"/>
      <c r="K10" s="12"/>
      <c r="L10" s="12"/>
    </row>
    <row r="11" ht="27" customHeight="1" spans="1:12">
      <c r="A11" s="23" t="s">
        <v>351</v>
      </c>
      <c r="B11" s="20" t="s">
        <v>352</v>
      </c>
      <c r="C11" s="12">
        <f t="shared" si="0"/>
        <v>289.64</v>
      </c>
      <c r="D11" s="12"/>
      <c r="E11" s="27">
        <v>289.64</v>
      </c>
      <c r="F11" s="12"/>
      <c r="G11" s="12"/>
      <c r="H11" s="32"/>
      <c r="I11" s="32"/>
      <c r="J11" s="12"/>
      <c r="K11" s="12"/>
      <c r="L11" s="12"/>
    </row>
    <row r="12" ht="27" customHeight="1" spans="1:12">
      <c r="A12" s="23" t="s">
        <v>353</v>
      </c>
      <c r="B12" s="20" t="s">
        <v>329</v>
      </c>
      <c r="C12" s="12">
        <f t="shared" si="0"/>
        <v>28.2</v>
      </c>
      <c r="D12" s="12"/>
      <c r="E12" s="27">
        <v>28.2</v>
      </c>
      <c r="F12" s="12"/>
      <c r="G12" s="12"/>
      <c r="H12" s="32"/>
      <c r="I12" s="32"/>
      <c r="J12" s="12"/>
      <c r="K12" s="12"/>
      <c r="L12" s="12"/>
    </row>
    <row r="13" ht="27" customHeight="1" spans="1:12">
      <c r="A13" s="23" t="s">
        <v>354</v>
      </c>
      <c r="B13" s="20" t="s">
        <v>355</v>
      </c>
      <c r="C13" s="12">
        <f t="shared" si="0"/>
        <v>28.2</v>
      </c>
      <c r="D13" s="12"/>
      <c r="E13" s="27">
        <v>28.2</v>
      </c>
      <c r="F13" s="12"/>
      <c r="G13" s="12"/>
      <c r="H13" s="32"/>
      <c r="I13" s="32"/>
      <c r="J13" s="12"/>
      <c r="K13" s="12"/>
      <c r="L13" s="12"/>
    </row>
    <row r="14" ht="26.1" customHeight="1" spans="1:12">
      <c r="A14" s="23" t="s">
        <v>356</v>
      </c>
      <c r="B14" s="20" t="s">
        <v>357</v>
      </c>
      <c r="C14" s="12">
        <f t="shared" ref="C14" si="1">SUM(D14:L14)</f>
        <v>0</v>
      </c>
      <c r="D14" s="33"/>
      <c r="E14" s="27">
        <v>0</v>
      </c>
      <c r="F14" s="33"/>
      <c r="G14" s="33"/>
      <c r="H14" s="33"/>
      <c r="I14" s="33"/>
      <c r="J14" s="33"/>
      <c r="K14" s="33"/>
      <c r="L14" s="33"/>
    </row>
    <row r="15" ht="26.1" customHeight="1" spans="1:12">
      <c r="A15" s="23" t="s">
        <v>358</v>
      </c>
      <c r="B15" s="20" t="s">
        <v>359</v>
      </c>
      <c r="C15" s="12">
        <f t="shared" ref="C15:C24" si="2">SUM(D15:L15)</f>
        <v>9.19</v>
      </c>
      <c r="D15" s="34"/>
      <c r="E15" s="27">
        <v>9.19</v>
      </c>
      <c r="F15" s="34"/>
      <c r="G15" s="34"/>
      <c r="H15" s="34"/>
      <c r="I15" s="34"/>
      <c r="J15" s="34"/>
      <c r="K15" s="34"/>
      <c r="L15" s="34"/>
    </row>
    <row r="16" ht="26.1" customHeight="1" spans="1:12">
      <c r="A16" s="23" t="s">
        <v>360</v>
      </c>
      <c r="B16" s="20" t="s">
        <v>361</v>
      </c>
      <c r="C16" s="12">
        <f t="shared" si="2"/>
        <v>3.67</v>
      </c>
      <c r="D16" s="34"/>
      <c r="E16" s="27">
        <v>3.67</v>
      </c>
      <c r="F16" s="34"/>
      <c r="G16" s="34"/>
      <c r="H16" s="34"/>
      <c r="I16" s="34"/>
      <c r="J16" s="34"/>
      <c r="K16" s="34"/>
      <c r="L16" s="34"/>
    </row>
    <row r="17" ht="26.1" customHeight="1" spans="1:12">
      <c r="A17" s="23" t="s">
        <v>362</v>
      </c>
      <c r="B17" s="20" t="s">
        <v>363</v>
      </c>
      <c r="C17" s="12">
        <f t="shared" si="2"/>
        <v>15.34</v>
      </c>
      <c r="D17" s="34"/>
      <c r="E17" s="27">
        <v>15.34</v>
      </c>
      <c r="F17" s="34"/>
      <c r="G17" s="34"/>
      <c r="H17" s="34"/>
      <c r="I17" s="34"/>
      <c r="J17" s="34"/>
      <c r="K17" s="34"/>
      <c r="L17" s="34"/>
    </row>
    <row r="18" ht="26.1" customHeight="1" spans="1:12">
      <c r="A18" s="23" t="s">
        <v>364</v>
      </c>
      <c r="B18" s="20" t="s">
        <v>331</v>
      </c>
      <c r="C18" s="12">
        <f t="shared" si="2"/>
        <v>5.32</v>
      </c>
      <c r="D18" s="34"/>
      <c r="E18" s="27">
        <v>5.32</v>
      </c>
      <c r="F18" s="34"/>
      <c r="G18" s="34"/>
      <c r="H18" s="34"/>
      <c r="I18" s="34"/>
      <c r="J18" s="34"/>
      <c r="K18" s="34"/>
      <c r="L18" s="34"/>
    </row>
    <row r="19" ht="26.1" customHeight="1" spans="1:12">
      <c r="A19" s="23" t="s">
        <v>365</v>
      </c>
      <c r="B19" s="20" t="s">
        <v>366</v>
      </c>
      <c r="C19" s="12">
        <f t="shared" si="2"/>
        <v>5.32</v>
      </c>
      <c r="D19" s="34"/>
      <c r="E19" s="27">
        <v>5.32</v>
      </c>
      <c r="F19" s="34"/>
      <c r="G19" s="34"/>
      <c r="H19" s="34"/>
      <c r="I19" s="34"/>
      <c r="J19" s="34"/>
      <c r="K19" s="34"/>
      <c r="L19" s="34"/>
    </row>
    <row r="20" ht="26.1" customHeight="1" spans="1:12">
      <c r="A20" s="23" t="s">
        <v>367</v>
      </c>
      <c r="B20" s="20" t="s">
        <v>368</v>
      </c>
      <c r="C20" s="12">
        <f t="shared" si="2"/>
        <v>4.36</v>
      </c>
      <c r="D20" s="35"/>
      <c r="E20" s="27">
        <v>4.36</v>
      </c>
      <c r="F20" s="35"/>
      <c r="G20" s="35"/>
      <c r="H20" s="35"/>
      <c r="I20" s="34"/>
      <c r="J20" s="34"/>
      <c r="K20" s="34"/>
      <c r="L20" s="34"/>
    </row>
    <row r="21" ht="26.1" customHeight="1" spans="1:12">
      <c r="A21" s="23" t="s">
        <v>369</v>
      </c>
      <c r="B21" s="20" t="s">
        <v>370</v>
      </c>
      <c r="C21" s="12">
        <f t="shared" si="2"/>
        <v>0.96</v>
      </c>
      <c r="D21" s="35"/>
      <c r="E21" s="27">
        <v>0.96</v>
      </c>
      <c r="F21" s="35"/>
      <c r="G21" s="35"/>
      <c r="H21" s="35"/>
      <c r="I21" s="35"/>
      <c r="J21" s="34"/>
      <c r="K21" s="34"/>
      <c r="L21" s="35"/>
    </row>
    <row r="22" ht="26.1" customHeight="1" spans="1:12">
      <c r="A22" s="23" t="s">
        <v>371</v>
      </c>
      <c r="B22" s="20" t="s">
        <v>332</v>
      </c>
      <c r="C22" s="12">
        <f t="shared" si="2"/>
        <v>5.51</v>
      </c>
      <c r="D22" s="35"/>
      <c r="E22" s="36">
        <v>5.51</v>
      </c>
      <c r="F22" s="35"/>
      <c r="G22" s="35"/>
      <c r="H22" s="35"/>
      <c r="I22" s="35"/>
      <c r="J22" s="35"/>
      <c r="K22" s="35"/>
      <c r="L22" s="35"/>
    </row>
    <row r="23" ht="26.1" customHeight="1" spans="1:12">
      <c r="A23" s="23" t="s">
        <v>372</v>
      </c>
      <c r="B23" s="20" t="s">
        <v>373</v>
      </c>
      <c r="C23" s="12">
        <f t="shared" si="2"/>
        <v>5.51</v>
      </c>
      <c r="D23" s="35"/>
      <c r="E23" s="37">
        <v>5.51</v>
      </c>
      <c r="F23" s="35"/>
      <c r="G23" s="35"/>
      <c r="H23" s="35"/>
      <c r="I23" s="35"/>
      <c r="J23" s="35"/>
      <c r="K23" s="35"/>
      <c r="L23" s="35"/>
    </row>
    <row r="24" ht="26.1" customHeight="1" spans="1:12">
      <c r="A24" s="23" t="s">
        <v>374</v>
      </c>
      <c r="B24" s="20" t="s">
        <v>375</v>
      </c>
      <c r="C24" s="12">
        <f t="shared" si="2"/>
        <v>5.51</v>
      </c>
      <c r="D24" s="35"/>
      <c r="E24" s="37">
        <v>5.51</v>
      </c>
      <c r="F24" s="35"/>
      <c r="G24" s="35"/>
      <c r="H24" s="35"/>
      <c r="I24" s="35"/>
      <c r="J24" s="35"/>
      <c r="K24" s="35"/>
      <c r="L24" s="3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workbookViewId="0">
      <selection activeCell="F19" sqref="F19"/>
    </sheetView>
  </sheetViews>
  <sheetFormatPr defaultColWidth="6.875" defaultRowHeight="12.75" customHeight="1"/>
  <cols>
    <col min="1" max="1" width="17.125" style="1" customWidth="1"/>
    <col min="2" max="2" width="33.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512</v>
      </c>
      <c r="B1" s="3"/>
    </row>
    <row r="2" ht="33" customHeight="1" spans="1:8">
      <c r="A2" s="4" t="s">
        <v>513</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514</v>
      </c>
      <c r="B5" s="12" t="s">
        <v>515</v>
      </c>
      <c r="C5" s="13" t="s">
        <v>318</v>
      </c>
      <c r="D5" s="13" t="s">
        <v>344</v>
      </c>
      <c r="E5" s="13" t="s">
        <v>345</v>
      </c>
      <c r="F5" s="12" t="s">
        <v>516</v>
      </c>
      <c r="G5" s="12" t="s">
        <v>517</v>
      </c>
      <c r="H5" s="12" t="s">
        <v>518</v>
      </c>
    </row>
    <row r="6" ht="29.25" customHeight="1" spans="1:8">
      <c r="A6" s="14"/>
      <c r="B6" s="15" t="s">
        <v>318</v>
      </c>
      <c r="C6" s="12">
        <f>SUM(D6:H6)</f>
        <v>424.86</v>
      </c>
      <c r="D6" s="16">
        <f>D7+D11+D17+D21</f>
        <v>135.22</v>
      </c>
      <c r="E6" s="12">
        <f>E7+E11+E17+E21</f>
        <v>289.64</v>
      </c>
      <c r="F6" s="17"/>
      <c r="G6" s="18"/>
      <c r="H6" s="18"/>
    </row>
    <row r="7" ht="29.25" customHeight="1" spans="1:8">
      <c r="A7" s="19" t="s">
        <v>346</v>
      </c>
      <c r="B7" s="20" t="s">
        <v>325</v>
      </c>
      <c r="C7" s="18">
        <f t="shared" ref="C7:C12" si="0">SUM(D7:H7)</f>
        <v>385.83</v>
      </c>
      <c r="D7" s="16">
        <v>96.19</v>
      </c>
      <c r="E7" s="12">
        <v>289.64</v>
      </c>
      <c r="F7" s="17"/>
      <c r="G7" s="18"/>
      <c r="H7" s="18"/>
    </row>
    <row r="8" ht="29.25" customHeight="1" spans="1:8">
      <c r="A8" s="19" t="s">
        <v>347</v>
      </c>
      <c r="B8" s="20" t="s">
        <v>348</v>
      </c>
      <c r="C8" s="12">
        <f t="shared" si="0"/>
        <v>385.83</v>
      </c>
      <c r="D8" s="21">
        <v>96.19</v>
      </c>
      <c r="E8" s="17">
        <v>289.64</v>
      </c>
      <c r="F8" s="18"/>
      <c r="G8" s="18"/>
      <c r="H8" s="18"/>
    </row>
    <row r="9" ht="29.25" customHeight="1" spans="1:8">
      <c r="A9" s="19" t="s">
        <v>349</v>
      </c>
      <c r="B9" s="20" t="s">
        <v>350</v>
      </c>
      <c r="C9" s="12">
        <f t="shared" si="0"/>
        <v>96.19</v>
      </c>
      <c r="D9" s="21">
        <v>96.19</v>
      </c>
      <c r="E9" s="17"/>
      <c r="F9" s="18"/>
      <c r="G9" s="18"/>
      <c r="H9" s="18"/>
    </row>
    <row r="10" ht="29.25" customHeight="1" spans="1:8">
      <c r="A10" s="19" t="s">
        <v>351</v>
      </c>
      <c r="B10" s="20" t="s">
        <v>352</v>
      </c>
      <c r="C10" s="12">
        <f t="shared" si="0"/>
        <v>289.84</v>
      </c>
      <c r="D10" s="21"/>
      <c r="E10" s="17">
        <v>289.84</v>
      </c>
      <c r="F10" s="18"/>
      <c r="G10" s="18"/>
      <c r="H10" s="18"/>
    </row>
    <row r="11" ht="29.25" customHeight="1" spans="1:8">
      <c r="A11" s="19" t="s">
        <v>353</v>
      </c>
      <c r="B11" s="20" t="s">
        <v>329</v>
      </c>
      <c r="C11" s="12">
        <f t="shared" si="0"/>
        <v>28.2</v>
      </c>
      <c r="D11" s="12">
        <v>28.2</v>
      </c>
      <c r="E11" s="12"/>
      <c r="F11" s="12"/>
      <c r="G11" s="12"/>
      <c r="H11" s="12"/>
    </row>
    <row r="12" ht="27" customHeight="1" spans="1:8">
      <c r="A12" s="22" t="s">
        <v>354</v>
      </c>
      <c r="B12" s="20" t="s">
        <v>355</v>
      </c>
      <c r="C12" s="12">
        <f t="shared" si="0"/>
        <v>28.2</v>
      </c>
      <c r="D12" s="12">
        <v>28.2</v>
      </c>
      <c r="E12" s="12"/>
      <c r="F12" s="12"/>
      <c r="G12" s="12"/>
      <c r="H12" s="12"/>
    </row>
    <row r="13" ht="27" customHeight="1" spans="1:8">
      <c r="A13" s="23" t="s">
        <v>356</v>
      </c>
      <c r="B13" s="24" t="s">
        <v>357</v>
      </c>
      <c r="C13" s="12">
        <f t="shared" ref="C13" si="1">SUM(D13:H13)</f>
        <v>0</v>
      </c>
      <c r="D13" s="12">
        <v>0</v>
      </c>
      <c r="E13" s="12"/>
      <c r="F13" s="12"/>
      <c r="G13" s="12"/>
      <c r="H13" s="12"/>
    </row>
    <row r="14" ht="27" customHeight="1" spans="1:8">
      <c r="A14" s="23" t="s">
        <v>358</v>
      </c>
      <c r="B14" s="20" t="s">
        <v>359</v>
      </c>
      <c r="C14" s="12">
        <f t="shared" ref="C14:C23" si="2">SUM(D14:H14)</f>
        <v>9.19</v>
      </c>
      <c r="D14" s="12">
        <v>9.19</v>
      </c>
      <c r="E14" s="12"/>
      <c r="F14" s="12"/>
      <c r="G14" s="12"/>
      <c r="H14" s="12"/>
    </row>
    <row r="15" ht="27" customHeight="1" spans="1:8">
      <c r="A15" s="23" t="s">
        <v>360</v>
      </c>
      <c r="B15" s="20" t="s">
        <v>361</v>
      </c>
      <c r="C15" s="12">
        <f t="shared" si="2"/>
        <v>3.67</v>
      </c>
      <c r="D15" s="12">
        <v>3.67</v>
      </c>
      <c r="E15" s="12"/>
      <c r="F15" s="12"/>
      <c r="G15" s="12"/>
      <c r="H15" s="12"/>
    </row>
    <row r="16" ht="27" customHeight="1" spans="1:9">
      <c r="A16" s="23" t="s">
        <v>362</v>
      </c>
      <c r="B16" s="20" t="s">
        <v>363</v>
      </c>
      <c r="C16" s="12">
        <f t="shared" si="2"/>
        <v>15.34</v>
      </c>
      <c r="D16" s="12">
        <v>15.34</v>
      </c>
      <c r="E16" s="12"/>
      <c r="F16" s="12"/>
      <c r="G16" s="12"/>
      <c r="H16" s="12"/>
      <c r="I16" s="3"/>
    </row>
    <row r="17" ht="27" customHeight="1" spans="1:8">
      <c r="A17" s="23" t="s">
        <v>364</v>
      </c>
      <c r="B17" s="20" t="s">
        <v>331</v>
      </c>
      <c r="C17" s="12">
        <f t="shared" si="2"/>
        <v>5.32</v>
      </c>
      <c r="D17" s="12">
        <v>5.32</v>
      </c>
      <c r="E17" s="12"/>
      <c r="F17" s="12"/>
      <c r="G17" s="12"/>
      <c r="H17" s="12"/>
    </row>
    <row r="18" ht="27" customHeight="1" spans="1:8">
      <c r="A18" s="23" t="s">
        <v>365</v>
      </c>
      <c r="B18" s="20" t="s">
        <v>366</v>
      </c>
      <c r="C18" s="12">
        <f t="shared" si="2"/>
        <v>5.32</v>
      </c>
      <c r="D18" s="12">
        <v>5.32</v>
      </c>
      <c r="E18" s="12"/>
      <c r="F18" s="12"/>
      <c r="G18" s="12"/>
      <c r="H18" s="12"/>
    </row>
    <row r="19" ht="27" customHeight="1" spans="1:9">
      <c r="A19" s="23" t="s">
        <v>367</v>
      </c>
      <c r="B19" s="20" t="s">
        <v>368</v>
      </c>
      <c r="C19" s="12">
        <f t="shared" si="2"/>
        <v>4.36</v>
      </c>
      <c r="D19" s="12">
        <v>4.36</v>
      </c>
      <c r="E19" s="12"/>
      <c r="F19" s="12"/>
      <c r="G19" s="12"/>
      <c r="H19" s="12"/>
      <c r="I19" s="3"/>
    </row>
    <row r="20" ht="27" customHeight="1" spans="1:8">
      <c r="A20" s="23" t="s">
        <v>369</v>
      </c>
      <c r="B20" s="20" t="s">
        <v>370</v>
      </c>
      <c r="C20" s="12">
        <f t="shared" si="2"/>
        <v>0.96</v>
      </c>
      <c r="D20" s="12">
        <v>0.96</v>
      </c>
      <c r="E20" s="12"/>
      <c r="F20" s="12"/>
      <c r="G20" s="12"/>
      <c r="H20" s="12"/>
    </row>
    <row r="21" ht="27" customHeight="1" spans="1:8">
      <c r="A21" s="23" t="s">
        <v>371</v>
      </c>
      <c r="B21" s="20" t="s">
        <v>332</v>
      </c>
      <c r="C21" s="12">
        <f t="shared" si="2"/>
        <v>5.51</v>
      </c>
      <c r="D21" s="12">
        <v>5.51</v>
      </c>
      <c r="E21" s="12"/>
      <c r="F21" s="12"/>
      <c r="G21" s="12"/>
      <c r="H21" s="12"/>
    </row>
    <row r="22" ht="27" customHeight="1" spans="1:8">
      <c r="A22" s="23" t="s">
        <v>372</v>
      </c>
      <c r="B22" s="20" t="s">
        <v>373</v>
      </c>
      <c r="C22" s="12">
        <f t="shared" si="2"/>
        <v>5.51</v>
      </c>
      <c r="D22" s="12">
        <v>5.51</v>
      </c>
      <c r="E22" s="12"/>
      <c r="F22" s="12"/>
      <c r="G22" s="12"/>
      <c r="H22" s="12"/>
    </row>
    <row r="23" ht="27" customHeight="1" spans="1:8">
      <c r="A23" s="23" t="s">
        <v>374</v>
      </c>
      <c r="B23" s="20" t="s">
        <v>375</v>
      </c>
      <c r="C23" s="12">
        <f t="shared" si="2"/>
        <v>5.51</v>
      </c>
      <c r="D23" s="12">
        <v>5.51</v>
      </c>
      <c r="E23" s="12"/>
      <c r="F23" s="12"/>
      <c r="G23" s="12"/>
      <c r="H23" s="12"/>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2022-07-02T06:47:40Z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DF52421F63444097B27B5BD69535DAF8</vt:lpwstr>
  </property>
</Properties>
</file>