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240" tabRatio="918" firstSheet="1"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绩效目标申报表" sheetId="60" r:id="rId12"/>
  </sheets>
  <definedNames>
    <definedName name="_xlnm._FilterDatabase" localSheetId="2" hidden="1">'2 一般公共预算支出-无上年数'!$A$5:$E$5</definedName>
    <definedName name="_xlnm._FilterDatabase" localSheetId="0" hidden="1">'2018-2019对比表 '!$A$4:$I$258</definedName>
    <definedName name="_xlnm._FilterDatabase" localSheetId="3" hidden="1">'3 一般公共预算财政基本支出'!$A$6:$E$59</definedName>
    <definedName name="_xlnm._FilterDatabase" localSheetId="7" hidden="1">'7 部门收入总表'!$A$7:$M$68</definedName>
    <definedName name="_xlnm._FilterDatabase" localSheetId="8" hidden="1">'8 部门支出总表'!$A$6:$I$67</definedName>
    <definedName name="_xlnm.Print_Area" localSheetId="1">'1 财政拨款收支总表'!$A$1:$G$18</definedName>
    <definedName name="_xlnm.Print_Area" localSheetId="2">'2 一般公共预算支出-无上年数'!$A$1:$E$39</definedName>
    <definedName name="_xlnm.Print_Area" localSheetId="3">'3 一般公共预算财政基本支出'!$A$1:$E$59</definedName>
    <definedName name="_xlnm.Print_Area" localSheetId="4">'4 一般公用预算“三公”经费支出表-无上年数'!$A$1:$L$8</definedName>
    <definedName name="_xlnm.Print_Area" localSheetId="5">'5 政府性基金预算支出表'!$A$1:$E$9</definedName>
    <definedName name="_xlnm.Print_Area" localSheetId="6">'6 部门收支总表'!$A$1:$D$16</definedName>
    <definedName name="_xlnm.Print_Area" localSheetId="7">'7 部门收入总表'!$A$1:$L$68</definedName>
    <definedName name="_xlnm.Print_Area" localSheetId="8">'8 部门支出总表'!$A$1:$H$67</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<sst xmlns="http://schemas.openxmlformats.org/spreadsheetml/2006/main" count="1824" uniqueCount="735">
  <si>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</si>
  <si>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</si>
  <si>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</si>
  <si>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</si>
  <si>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</si>
  <si>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</si>
  <si>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</si>
  <si>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</si>
  <si>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</si>
  <si>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</si>
  <si>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</si>
  <si>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</si>
  <si>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</si>
  <si>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</si>
  <si>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</si>
  <si>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</si>
  <si>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</si>
  <si>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</si>
  <si>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</si>
  <si>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</si>
  <si>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</si>
  <si>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</si>
  <si>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</si>
  <si>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</si>
  <si>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</si>
  <si>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</si>
  <si>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</si>
  <si>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</si>
  <si>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</si>
  <si>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</si>
  <si>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</si>
  <si>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</si>
  <si>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</si>
  <si>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</si>
  <si>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</si>
  <si>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</si>
  <si>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</si>
  <si>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</si>
  <si>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</si>
  <si>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</si>
  <si>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</si>
  <si>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</si>
  <si>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</si>
  <si>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</si>
  <si>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</si>
  <si>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</si>
  <si>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</si>
  <si>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</si>
  <si>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</si>
  <si>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</si>
  <si>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</si>
  <si>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</si>
  <si>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</si>
  <si>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</si>
  <si>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</si>
  <si>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</si>
  <si>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</si>
  <si>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</si>
  <si>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</si>
  <si>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</si>
  <si>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</si>
  <si>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</si>
  <si>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</si>
  <si>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</si>
  <si>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</si>
  <si>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</si>
  <si>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</si>
  <si>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</si>
  <si>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</si>
  <si>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</si>
  <si>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</si>
  <si>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</si>
  <si>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</si>
  <si>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</si>
  <si>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</si>
  <si>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</si>
  <si>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</si>
  <si>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</si>
  <si>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</si>
  <si>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</si>
  <si>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</si>
  <si>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</si>
  <si>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</si>
  <si>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</si>
  <si>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</si>
  <si>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</si>
  <si>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</si>
  <si>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</si>
  <si>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</si>
  <si>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</si>
  <si>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</si>
  <si>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</si>
  <si>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</si>
  <si>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</si>
  <si>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</si>
  <si>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</si>
  <si>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</si>
  <si>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</si>
  <si>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</si>
  <si>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</si>
  <si>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</si>
  <si>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</si>
  <si>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</si>
  <si>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</si>
  <si>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</si>
  <si>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</si>
  <si>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</si>
  <si>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</si>
  <si>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</si>
  <si>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</si>
  <si>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</si>
  <si>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</si>
  <si>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</si>
  <si>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</si>
  <si>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</si>
  <si>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</si>
  <si>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</si>
  <si>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</si>
  <si>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</si>
  <si>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</si>
  <si>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</si>
  <si>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</si>
  <si>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</si>
  <si>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</si>
  <si>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</si>
  <si>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</si>
  <si>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</si>
  <si>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</si>
  <si>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</si>
  <si>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</si>
  <si>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</si>
  <si>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</si>
  <si>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</si>
  <si>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</si>
  <si>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</si>
  <si>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</si>
  <si>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</si>
  <si>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</si>
  <si>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</si>
  <si>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</si>
  <si>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</si>
  <si>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</si>
  <si>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</si>
  <si>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</si>
  <si>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</si>
  <si>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</si>
  <si>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</si>
  <si>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</si>
  <si>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</si>
  <si>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</si>
  <si>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</si>
  <si>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</si>
  <si>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</si>
  <si>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</si>
  <si>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</si>
  <si>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</si>
  <si>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</si>
  <si>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</si>
  <si>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</si>
  <si>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</si>
  <si>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</si>
  <si>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</si>
  <si>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</si>
  <si>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</si>
  <si>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</si>
  <si>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</si>
  <si>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</si>
  <si>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</si>
  <si>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</si>
  <si>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</si>
  <si>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</si>
  <si>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</si>
  <si>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</si>
  <si>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</si>
  <si>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</si>
  <si>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</si>
  <si>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</si>
  <si>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</si>
  <si>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</si>
  <si>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</si>
  <si>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</si>
  <si>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</si>
  <si>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</si>
  <si>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</si>
  <si>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</si>
  <si>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</si>
  <si>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</si>
  <si>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</si>
  <si>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</si>
  <si>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</si>
  <si>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</si>
  <si>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</si>
  <si>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</si>
  <si>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</si>
  <si>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</si>
  <si>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</si>
  <si>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</si>
  <si>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</si>
  <si>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</si>
  <si>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</si>
  <si>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</si>
  <si>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</si>
  <si>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</si>
  <si>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</si>
  <si>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</si>
  <si>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</si>
  <si>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</si>
  <si>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</si>
  <si>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</si>
  <si>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</si>
  <si>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</si>
  <si>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</si>
  <si>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</si>
  <si>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</si>
  <si>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</si>
  <si>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</si>
  <si>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</si>
  <si>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</si>
  <si>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</si>
  <si>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</si>
  <si>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</si>
  <si>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</si>
  <si>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</si>
  <si>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</si>
  <si>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</si>
  <si>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</si>
  <si>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</si>
  <si>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</si>
  <si>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</si>
  <si>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</si>
  <si>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</si>
  <si>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</si>
  <si>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</si>
  <si>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</si>
  <si>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</si>
  <si>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</si>
  <si>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</si>
  <si>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</si>
  <si>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</si>
  <si>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</si>
  <si>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</si>
  <si>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</si>
  <si>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</si>
  <si>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</si>
  <si>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</si>
  <si>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</si>
  <si>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</si>
  <si>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</si>
  <si>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</si>
  <si>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</si>
  <si>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</si>
  <si>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</si>
  <si>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</si>
  <si>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</si>
  <si>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</si>
  <si>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</si>
  <si>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</si>
  <si>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</si>
  <si>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</si>
  <si>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</si>
  <si>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</si>
  <si>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</si>
  <si>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</si>
  <si>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</si>
  <si>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</si>
  <si>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</si>
  <si>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</si>
  <si>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</si>
  <si>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</si>
  <si>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</si>
  <si>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</si>
  <si>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</si>
  <si>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</si>
  <si>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</si>
  <si>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</si>
  <si>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</si>
  <si>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</si>
  <si>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</si>
  <si>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</si>
  <si>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</si>
  <si>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</si>
  <si>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</si>
  <si>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</si>
  <si>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</si>
  <si>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</si>
  <si>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</si>
  <si>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</si>
  <si>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</si>
  <si>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</si>
  <si>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</si>
  <si>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</si>
  <si>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</si>
  <si>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</si>
  <si>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</si>
  <si>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</si>
  <si>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</si>
  <si>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</si>
  <si>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</si>
  <si>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</si>
  <si>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</si>
  <si>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</si>
  <si>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</si>
  <si>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</si>
  <si>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</si>
  <si>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</si>
  <si>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</si>
  <si>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</si>
  <si>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</si>
  <si>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</si>
  <si>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</si>
  <si>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</si>
  <si>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</si>
  <si>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重庆市綦江区水利水电工程建设服务站财政拨款收支总表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</si>
  <si>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</si>
  <si>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</si>
  <si>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</si>
  <si>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</si>
  <si>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</si>
  <si>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</si>
  <si>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</si>
  <si>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</si>
  <si>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</si>
  <si>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</si>
  <si>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</si>
  <si>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</si>
  <si>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</si>
  <si>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</si>
  <si>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</si>
  <si>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</si>
  <si>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节能环保支出</t>
  </si>
  <si>
    <t>二、上年结转</t>
  </si>
  <si>
    <t>城乡社区支出</t>
  </si>
  <si>
    <t>农林水支出</t>
  </si>
  <si>
    <t>住房保障支出</t>
  </si>
  <si>
    <t>二、结转下年</t>
  </si>
  <si>
    <t>收入总数</t>
  </si>
  <si>
    <t>支出总数</t>
  </si>
  <si>
    <t>附件3-2</t>
  </si>
  <si>
    <t>重庆市綦江区水利水电工程建设服务站一般公共预算财政拨款支出预算表</t>
  </si>
  <si>
    <t>功能分类科目</t>
  </si>
  <si>
    <t>2021年预算数</t>
  </si>
  <si>
    <t>科目编码</t>
  </si>
  <si>
    <t>科目名称</t>
  </si>
  <si>
    <t>小计</t>
  </si>
  <si>
    <t>基本支出</t>
  </si>
  <si>
    <t>项目支出</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</si>
  <si>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</si>
  <si>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</si>
  <si>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</si>
  <si>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</si>
  <si>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</si>
  <si>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</si>
  <si>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</si>
  <si>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抚恤</t>
  </si>
  <si>
    <t>2080899</t>
  </si>
  <si>
    <t xml:space="preserve">  其他优抚支出</t>
  </si>
  <si>
    <t>医疗卫生与计划生育支出</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</si>
  <si>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</si>
  <si>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</si>
  <si>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</si>
  <si>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</si>
  <si>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</si>
  <si>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</si>
  <si>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</si>
  <si>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</si>
  <si>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</si>
  <si>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水利</t>
  </si>
  <si>
    <t>2130301</t>
  </si>
  <si>
    <t xml:space="preserve">  行政运行</t>
  </si>
  <si>
    <t>2130302</t>
  </si>
  <si>
    <t xml:space="preserve">  一般行政管理事务</t>
  </si>
  <si>
    <t>2130304</t>
  </si>
  <si>
    <t xml:space="preserve">  水利行业业务管理</t>
  </si>
  <si>
    <t>2130305</t>
  </si>
  <si>
    <t xml:space="preserve">  水利工程建设</t>
  </si>
  <si>
    <t>2130306</t>
  </si>
  <si>
    <t xml:space="preserve">  水利工程运行与维护</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</si>
  <si>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</si>
  <si>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</si>
  <si>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</si>
  <si>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</si>
  <si>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</si>
  <si>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</si>
  <si>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</si>
  <si>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</si>
  <si>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</si>
  <si>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</si>
  <si>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</si>
  <si>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</si>
  <si>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2130322</t>
  </si>
  <si>
    <t xml:space="preserve">  水利安全监督</t>
  </si>
  <si>
    <t>2130334</t>
  </si>
  <si>
    <t xml:space="preserve">  水利建设征地及移民支出</t>
  </si>
  <si>
    <t>住房改革支出</t>
  </si>
  <si>
    <t>2210201</t>
  </si>
  <si>
    <t xml:space="preserve">  住房公积金</t>
  </si>
  <si>
    <t>备注：本表反映2021年当年一般公共预算财政拨款支出情况。</t>
  </si>
  <si>
    <t>附件3-3</t>
  </si>
  <si>
    <t>重庆市綦江区水利水电工程建设服务站一般公共预算财政拨款基本支出预算表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</si>
  <si>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</si>
  <si>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</si>
  <si>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</si>
  <si>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</si>
  <si>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</si>
  <si>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</si>
  <si>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</si>
  <si>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</si>
  <si>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</si>
  <si>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</si>
  <si>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</si>
  <si>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</si>
  <si>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</si>
  <si>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</si>
  <si>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</si>
  <si>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</si>
  <si>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</si>
  <si>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</si>
  <si>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</si>
  <si>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</si>
  <si>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</si>
  <si>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</si>
  <si>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</si>
  <si>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</si>
  <si>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</si>
  <si>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</si>
  <si>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</si>
  <si>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</si>
  <si>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</si>
  <si>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</si>
  <si>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</si>
  <si>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</si>
  <si>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</si>
  <si>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</si>
  <si>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</si>
  <si>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</si>
  <si>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</si>
  <si>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</si>
  <si>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</si>
  <si>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</si>
  <si>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</si>
  <si>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</si>
  <si>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</si>
  <si>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</si>
  <si>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</si>
  <si>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</si>
  <si>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</si>
  <si>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</si>
  <si>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</si>
  <si>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</si>
  <si>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</si>
  <si>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</si>
  <si>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</si>
  <si>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</si>
  <si>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</si>
  <si>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</si>
  <si>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</si>
  <si>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</si>
  <si>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</si>
  <si>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</si>
  <si>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</si>
  <si>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</si>
  <si>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</si>
  <si>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</si>
  <si>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</si>
  <si>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</si>
  <si>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</si>
  <si>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</si>
  <si>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</si>
  <si>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</si>
  <si>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</si>
  <si>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</si>
  <si>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</si>
  <si>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</si>
  <si>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</si>
  <si>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</si>
  <si>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</si>
  <si>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</si>
  <si>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</si>
  <si>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</si>
  <si>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</si>
  <si>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</si>
  <si>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</si>
  <si>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</si>
  <si>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</si>
  <si>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</si>
  <si>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</si>
  <si>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</si>
  <si>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</si>
  <si>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</si>
  <si>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</si>
  <si>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</si>
  <si>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</si>
  <si>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</si>
  <si>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</si>
  <si>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</si>
  <si>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</si>
  <si>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</si>
  <si>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</si>
  <si>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</si>
  <si>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</si>
  <si>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</si>
  <si>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</si>
  <si>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</si>
  <si>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资本性支出</t>
  </si>
  <si>
    <t xml:space="preserve">  31002</t>
  </si>
  <si>
    <t xml:space="preserve">  办公设备购置</t>
  </si>
  <si>
    <t>附件3-4</t>
  </si>
  <si>
    <t>XXXXX（单位全称）一般公共预算“三公”经费支出表</t>
  </si>
  <si>
    <t>重庆市綦江区水利水电工程建设服务站一般公共预算“三公”经费支出表</t>
  </si>
  <si>
    <t>2020年预算数</t>
  </si>
  <si>
    <t>因公出国（境）费</t>
  </si>
  <si>
    <t>公务用车购置及运行费</t>
  </si>
  <si>
    <t>公务接待费</t>
  </si>
  <si>
    <t>公务用车购置费</t>
  </si>
  <si>
    <t>公务用车运行费</t>
  </si>
  <si>
    <t>附件3-5</t>
  </si>
  <si>
    <t>重庆市綦江区水利水电工程建设服务站政府性基金预算支出表</t>
  </si>
  <si>
    <t>本年政府性基金预算财政拨款支出</t>
  </si>
  <si>
    <t>（备注：本单位无政府性基金收支，故此表无数据。）</t>
  </si>
  <si>
    <t>附件3-6</t>
  </si>
  <si>
    <t>重庆市綦江区水利水电工程建设服务站部门收支总表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</si>
  <si>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</si>
  <si>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</si>
  <si>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</si>
  <si>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</si>
  <si>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</si>
  <si>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</si>
  <si>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</si>
  <si>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</si>
  <si>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</si>
  <si>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</si>
  <si>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</si>
  <si>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</si>
  <si>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</si>
  <si>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</si>
  <si>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重庆市綦江区水利水电工程建设服务站部门收入总表</t>
  </si>
  <si>
    <t>科目</t>
  </si>
  <si>
    <t>非教育收费收入预算</t>
  </si>
  <si>
    <t>教育收费收入预算</t>
  </si>
  <si>
    <t>208</t>
  </si>
  <si>
    <t>20805</t>
  </si>
  <si>
    <t>20808</t>
  </si>
  <si>
    <t>20822</t>
  </si>
  <si>
    <t>大中型水库移民后期扶持基金支出</t>
  </si>
  <si>
    <t>2082201</t>
  </si>
  <si>
    <t xml:space="preserve">  移民补助</t>
  </si>
  <si>
    <t>2082202</t>
  </si>
  <si>
    <t xml:space="preserve">  基础设施建设和经济发展</t>
  </si>
  <si>
    <t>20823</t>
  </si>
  <si>
    <t>小型水库移民扶助基金及对应专项债务收入安排的支出</t>
  </si>
  <si>
    <t>2082302</t>
  </si>
  <si>
    <t>210</t>
  </si>
  <si>
    <t>21011</t>
  </si>
  <si>
    <t>211</t>
  </si>
  <si>
    <t>21103</t>
  </si>
  <si>
    <t>污染防治</t>
  </si>
  <si>
    <t>2110302</t>
  </si>
  <si>
    <t xml:space="preserve">  水体</t>
  </si>
  <si>
    <t>21110</t>
  </si>
  <si>
    <t>能源节约利用</t>
  </si>
  <si>
    <t>2111001</t>
  </si>
  <si>
    <t xml:space="preserve">  能源节约利用</t>
  </si>
  <si>
    <t>21112</t>
  </si>
  <si>
    <t>可再生能源</t>
  </si>
  <si>
    <t>2111201</t>
  </si>
  <si>
    <t xml:space="preserve">  可再生能源</t>
  </si>
  <si>
    <t>212</t>
  </si>
  <si>
    <t>21203</t>
  </si>
  <si>
    <t>城乡社区公共设施</t>
  </si>
  <si>
    <t>2120303</t>
  </si>
  <si>
    <t xml:space="preserve">  小城镇基础设施建设</t>
  </si>
  <si>
    <t>21208</t>
  </si>
  <si>
    <t>国有土地使用权出让收入安排的支出</t>
  </si>
  <si>
    <t>2120899</t>
  </si>
  <si>
    <t xml:space="preserve">  其他国有土地使用权出让收入安排的支出</t>
  </si>
  <si>
    <t>21299</t>
  </si>
  <si>
    <t>其他城乡社区支出</t>
  </si>
  <si>
    <t>2129999</t>
  </si>
  <si>
    <t xml:space="preserve">  其他城乡社区支出</t>
  </si>
  <si>
    <t>213</t>
  </si>
  <si>
    <t>21303</t>
  </si>
  <si>
    <t>2130308</t>
  </si>
  <si>
    <t xml:space="preserve">  水利前期工作</t>
  </si>
  <si>
    <t>2130315</t>
  </si>
  <si>
    <t xml:space="preserve">  抗旱</t>
  </si>
  <si>
    <t>2130316</t>
  </si>
  <si>
    <t xml:space="preserve">  农村水利</t>
  </si>
  <si>
    <t>2130319</t>
  </si>
  <si>
    <t xml:space="preserve">  江河湖库水系综合整治</t>
  </si>
  <si>
    <t>2130321</t>
  </si>
  <si>
    <t xml:space="preserve">  大中型水库移民后期扶持专项支出</t>
  </si>
  <si>
    <t xml:space="preserve">  水利建设移民支出</t>
  </si>
  <si>
    <t>21305</t>
  </si>
  <si>
    <t>扶贫</t>
  </si>
  <si>
    <t>2130504</t>
  </si>
  <si>
    <t xml:space="preserve">  农村基础设施建设</t>
  </si>
  <si>
    <t>21307</t>
  </si>
  <si>
    <t>农村综合改革</t>
  </si>
  <si>
    <t>2130701</t>
  </si>
  <si>
    <t xml:space="preserve">  对村级一事一议的补助</t>
  </si>
  <si>
    <t>21366</t>
  </si>
  <si>
    <t>大中型水库库区基金及对应专项债务收入安排的支出</t>
  </si>
  <si>
    <t>2136601</t>
  </si>
  <si>
    <t>221</t>
  </si>
  <si>
    <t>22102</t>
  </si>
  <si>
    <t>附件3-8</t>
  </si>
  <si>
    <t>重庆市綦江区水利水电工程建设服务站部门支出总表</t>
  </si>
  <si>
    <t>上缴上级支出</t>
  </si>
  <si>
    <t>事业单位经营支出</t>
  </si>
  <si>
    <t>对下级单位补助支出</t>
  </si>
  <si>
    <t>附件3-9</t>
  </si>
  <si>
    <t>重庆市綦江区水利水电工程建设服务站政府采购预算明细表</t>
  </si>
  <si>
    <t>货物类</t>
  </si>
  <si>
    <t>服务类</t>
  </si>
  <si>
    <t>工程类</t>
  </si>
  <si>
    <t>附件3-10</t>
  </si>
  <si>
    <t>2021年重庆市綦江区水利局预算整体绩效目标表</t>
  </si>
  <si>
    <t>部门（单位）名称</t>
  </si>
  <si>
    <t>重庆市綦江区水利局</t>
  </si>
  <si>
    <t>支出预算总量</t>
  </si>
  <si>
    <t>其中：部门预算支出</t>
  </si>
  <si>
    <t>当年整体绩效目标</t>
  </si>
  <si>
    <t>按照《重庆市綦江区人民政府办公室关于进一步强化全面推行河长制有关工作的通知》，开展33个区级河长制工作。按照《关于进一步加强节水型社会建设工作的通知》，开展水资源节约与保护。按照相关规划和实施方案，开展水土绿化工程建设。按照《关于印发进一步强化集中式饮用水水源地环境保护工作的通知》，开展重庆市綦江区集中式饮用水水源地保护工作，并落实水源地保护工作经费。加强水旱灾害防御工作，开展防洪规划编制与中小河流及山洪灾害预警系统相结合，将全区人民的生命财产安全最大限度的提高。按照相关规划和实施方案，开展对小型水库的管护工作，改善饮用水条件，并对水源地监测、前期工作逐步进行。</t>
  </si>
  <si>
    <t>绩效指标</t>
  </si>
  <si>
    <t>指标名称</t>
  </si>
  <si>
    <t>指标权重</t>
  </si>
  <si>
    <t>计量单位</t>
  </si>
  <si>
    <t>指标性质</t>
  </si>
  <si>
    <t>指标值</t>
  </si>
  <si>
    <t>区级河长专项资金使用方案审核复函率</t>
  </si>
  <si>
    <t>%</t>
  </si>
  <si>
    <t>≥</t>
  </si>
  <si>
    <t>节水载体建成数</t>
  </si>
  <si>
    <t>个</t>
  </si>
  <si>
    <t>开展水土绿化工程数</t>
  </si>
  <si>
    <t>集中式饮用水水源地保护数量</t>
  </si>
  <si>
    <t>处</t>
  </si>
  <si>
    <t>开展水源工程前期工作个数</t>
  </si>
  <si>
    <t>小型水利工程运行管护水库数量</t>
  </si>
  <si>
    <t>座</t>
  </si>
  <si>
    <t>农村饮水安全工程运行维护数量</t>
  </si>
  <si>
    <t>全区水利规划编制数量</t>
  </si>
  <si>
    <t>中小河流及山洪灾害预警系统数量</t>
  </si>
  <si>
    <t>开展水源地监测个数</t>
  </si>
  <si>
    <t>备注：没有分配到部门、街道事项的项目，支出预算总量应等于部门预算支出</t>
  </si>
  <si>
    <t>綦江区2021年部门预算项目绩效目标申报表</t>
  </si>
  <si>
    <t>申报单位名称（盖章）：</t>
  </si>
  <si>
    <t>重庆市綦江区水利水电工程建设服务站</t>
  </si>
  <si>
    <t>日期:</t>
  </si>
  <si>
    <t>2020年11月24日</t>
  </si>
  <si>
    <t>项目名称</t>
  </si>
  <si>
    <t>人员补丁</t>
  </si>
  <si>
    <t>项目实施单位（全称）</t>
  </si>
  <si>
    <t>103001008-重庆市綦江区水利水电工程建设服务站</t>
  </si>
  <si>
    <t>项目主管单位（全称）</t>
  </si>
  <si>
    <t>103001-重庆市綦江区水利局</t>
  </si>
  <si>
    <t>联系人</t>
  </si>
  <si>
    <t>黄登茂</t>
  </si>
  <si>
    <t>联系电话</t>
  </si>
  <si>
    <t>48610136</t>
  </si>
  <si>
    <t>项目类别</t>
  </si>
  <si>
    <t>运转性</t>
  </si>
  <si>
    <t>项目持续属性</t>
  </si>
  <si>
    <t>新增</t>
  </si>
  <si>
    <t>项目起始时间</t>
  </si>
  <si>
    <t>2021</t>
  </si>
  <si>
    <t>项目终止时间</t>
  </si>
  <si>
    <t>财政归口科室</t>
  </si>
  <si>
    <t>807-农业科</t>
  </si>
  <si>
    <t>立项依据</t>
  </si>
  <si>
    <t>区财政局补丁政策</t>
  </si>
  <si>
    <t>项目概况</t>
  </si>
  <si>
    <t>保证事业单位正常运转</t>
  </si>
  <si>
    <t xml:space="preserve">
资金预算</t>
  </si>
  <si>
    <t xml:space="preserve">总计：            </t>
  </si>
  <si>
    <t>其中:</t>
  </si>
  <si>
    <t xml:space="preserve">财政资金:     </t>
  </si>
  <si>
    <t>元</t>
  </si>
  <si>
    <t>其他资金:</t>
  </si>
  <si>
    <t>2020年</t>
  </si>
  <si>
    <t>合计:</t>
  </si>
  <si>
    <t>0</t>
  </si>
  <si>
    <t>2021年</t>
  </si>
  <si>
    <t>2022年</t>
  </si>
  <si>
    <t>中期规划绩效目标</t>
  </si>
  <si>
    <t>当年绩效目标</t>
  </si>
  <si>
    <t>绩
效
指
标</t>
  </si>
  <si>
    <t>一级指标</t>
  </si>
  <si>
    <t>二级指标</t>
  </si>
  <si>
    <t>三级指标</t>
  </si>
  <si>
    <t>是否核心指标</t>
  </si>
  <si>
    <t>指标值（内容）</t>
  </si>
  <si>
    <t>解释说明</t>
  </si>
  <si>
    <t>产出指标</t>
  </si>
  <si>
    <t>数量指标</t>
  </si>
  <si>
    <t>指标1：预算完成率</t>
  </si>
  <si>
    <t>是</t>
  </si>
  <si>
    <t>0.2</t>
  </si>
  <si>
    <t>=</t>
  </si>
  <si>
    <t>100</t>
  </si>
  <si>
    <t>指标2：支付进度率</t>
  </si>
  <si>
    <t>质量指标</t>
  </si>
  <si>
    <t>时效指标</t>
  </si>
  <si>
    <t>预算年度执行率</t>
  </si>
  <si>
    <t>0.1</t>
  </si>
  <si>
    <t>成本指标</t>
  </si>
  <si>
    <t>在预算金额内完年度目标任务</t>
  </si>
  <si>
    <t>否</t>
  </si>
  <si>
    <t xml:space="preserve">效益指标
</t>
  </si>
  <si>
    <t xml:space="preserve">经济效益
</t>
  </si>
  <si>
    <t xml:space="preserve">社会效益
</t>
  </si>
  <si>
    <t>机构正常运转率</t>
  </si>
  <si>
    <t>生态效益</t>
  </si>
  <si>
    <t>可持续影响</t>
  </si>
  <si>
    <t>满意度指标</t>
  </si>
  <si>
    <t>服务对象
满意度指标</t>
  </si>
  <si>
    <t>服务对象满意度</t>
  </si>
  <si>
    <t>≧</t>
  </si>
  <si>
    <t>95</t>
  </si>
  <si>
    <t>管理指标</t>
  </si>
  <si>
    <t>决策管理</t>
  </si>
  <si>
    <t>资金管理</t>
  </si>
  <si>
    <t>支付安全性合法合规率</t>
  </si>
  <si>
    <t>按照序时进度支付率</t>
  </si>
  <si>
    <t>业务管理</t>
  </si>
  <si>
    <t>项目支出明细
及测算依据</t>
  </si>
  <si>
    <t>办公费5万元</t>
  </si>
  <si>
    <t>项目实施
进度计划</t>
  </si>
  <si>
    <t>执行条件</t>
  </si>
  <si>
    <t>管理办法</t>
  </si>
  <si>
    <t>工作措施</t>
  </si>
  <si>
    <t>审核意见</t>
  </si>
  <si>
    <t>主管部门预审</t>
  </si>
  <si>
    <t>业务科室初审</t>
  </si>
  <si>
    <t>公开评审</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</si>
</sst>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quot;万&quot;&quot;元&quot;"/>
    <numFmt numFmtId="178" formatCode="0.00_ "/>
    <numFmt numFmtId="179" formatCode=";;"/>
  </numFmts>
  <fonts count="48">
    <font>
      <sz val="11"/>
      <color indexed="8"/>
      <name val="等线"/>
      <charset val="134"/>
    </font>
    <font>
      <sz val="11"/>
      <color theme="1"/>
      <name val="等线"/>
      <charset val="134"/>
      <scheme val="minor"/>
    </font>
    <font>
      <sz val="10"/>
      <color theme="1"/>
      <name val="等线"/>
      <charset val="134"/>
      <scheme val="minor"/>
    </font>
    <font>
      <sz val="18"/>
      <name val="方正小标宋_GBK"/>
      <charset val="134"/>
    </font>
    <font>
      <sz val="11"/>
      <name val="宋体"/>
      <charset val="134"/>
    </font>
    <font>
      <sz val="10"/>
      <name val="宋体"/>
      <charset val="134"/>
    </font>
    <font>
      <sz val="10"/>
      <name val="等线"/>
      <charset val="134"/>
      <scheme val="minor"/>
    </font>
    <font>
      <sz val="10"/>
      <name val="Arial"/>
      <charset val="134"/>
    </font>
    <font>
      <b/>
      <sz val="10"/>
      <name val="宋体"/>
      <charset val="134"/>
    </font>
    <font>
      <b/>
      <sz val="22"/>
      <name val="华文细黑"/>
      <charset val="134"/>
    </font>
    <font>
      <b/>
      <sz val="18"/>
      <name val="宋体"/>
      <charset val="134"/>
    </font>
    <font>
      <sz val="12"/>
      <name val="宋体"/>
      <charset val="134"/>
    </font>
    <font>
      <sz val="12"/>
      <color indexed="8"/>
      <name val="等线"/>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18"/>
      <name val="华文细黑"/>
      <charset val="134"/>
    </font>
    <font>
      <b/>
      <sz val="14"/>
      <name val="华文细黑"/>
      <charset val="134"/>
    </font>
    <font>
      <b/>
      <sz val="22"/>
      <color indexed="8"/>
      <name val="等线"/>
      <charset val="134"/>
    </font>
    <font>
      <b/>
      <sz val="18"/>
      <color indexed="8"/>
      <name val="等线"/>
      <charset val="134"/>
    </font>
    <font>
      <sz val="18"/>
      <color indexed="8"/>
      <name val="等线"/>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50">
    <border>
      <left/>
      <right/>
      <top/>
      <bottom/>
      <diagonal/>
    </border>
    <border>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right/>
      <top style="medium">
        <color auto="1"/>
      </top>
      <bottom style="hair">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style="medium">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medium">
        <color auto="1"/>
      </right>
      <top style="hair">
        <color auto="1"/>
      </top>
      <bottom/>
      <diagonal/>
    </border>
    <border>
      <left/>
      <right/>
      <top/>
      <bottom style="hair">
        <color auto="1"/>
      </bottom>
      <diagonal/>
    </border>
    <border>
      <left/>
      <right style="medium">
        <color auto="1"/>
      </right>
      <top/>
      <bottom style="hair">
        <color auto="1"/>
      </bottom>
      <diagonal/>
    </border>
    <border>
      <left style="hair">
        <color auto="1"/>
      </left>
      <right style="medium">
        <color auto="1"/>
      </right>
      <top style="hair">
        <color auto="1"/>
      </top>
      <bottom style="medium">
        <color auto="1"/>
      </bottom>
      <diagonal/>
    </border>
    <border>
      <left/>
      <right/>
      <top style="medium">
        <color auto="1"/>
      </top>
      <bottom/>
      <diagonal/>
    </border>
    <border>
      <left style="hair">
        <color auto="1"/>
      </left>
      <right/>
      <top style="medium">
        <color auto="1"/>
      </top>
      <bottom style="hair">
        <color auto="1"/>
      </bottom>
      <diagonal/>
    </border>
    <border>
      <left/>
      <right style="hair">
        <color auto="1"/>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28" fillId="0" borderId="0" applyFont="0" applyFill="0" applyBorder="0" applyAlignment="0" applyProtection="0">
      <alignment vertical="center"/>
    </xf>
    <xf numFmtId="0" fontId="29" fillId="4" borderId="0" applyNumberFormat="0" applyBorder="0" applyAlignment="0" applyProtection="0">
      <alignment vertical="center"/>
    </xf>
    <xf numFmtId="0" fontId="30" fillId="5" borderId="42"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6" borderId="0" applyNumberFormat="0" applyBorder="0" applyAlignment="0" applyProtection="0">
      <alignment vertical="center"/>
    </xf>
    <xf numFmtId="0" fontId="31" fillId="7" borderId="0" applyNumberFormat="0" applyBorder="0" applyAlignment="0" applyProtection="0">
      <alignment vertical="center"/>
    </xf>
    <xf numFmtId="43" fontId="28" fillId="0" borderId="0" applyFont="0" applyFill="0" applyBorder="0" applyAlignment="0" applyProtection="0">
      <alignment vertical="center"/>
    </xf>
    <xf numFmtId="0" fontId="32" fillId="8"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34" fillId="0" borderId="0" applyNumberFormat="0" applyFill="0" applyBorder="0" applyAlignment="0" applyProtection="0">
      <alignment vertical="center"/>
    </xf>
    <xf numFmtId="0" fontId="28" fillId="9" borderId="43" applyNumberFormat="0" applyFont="0" applyAlignment="0" applyProtection="0">
      <alignment vertical="center"/>
    </xf>
    <xf numFmtId="0" fontId="32" fillId="10"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44" applyNumberFormat="0" applyFill="0" applyAlignment="0" applyProtection="0">
      <alignment vertical="center"/>
    </xf>
    <xf numFmtId="0" fontId="40" fillId="0" borderId="44" applyNumberFormat="0" applyFill="0" applyAlignment="0" applyProtection="0">
      <alignment vertical="center"/>
    </xf>
    <xf numFmtId="0" fontId="32" fillId="11" borderId="0" applyNumberFormat="0" applyBorder="0" applyAlignment="0" applyProtection="0">
      <alignment vertical="center"/>
    </xf>
    <xf numFmtId="0" fontId="35" fillId="0" borderId="45" applyNumberFormat="0" applyFill="0" applyAlignment="0" applyProtection="0">
      <alignment vertical="center"/>
    </xf>
    <xf numFmtId="0" fontId="32" fillId="12" borderId="0" applyNumberFormat="0" applyBorder="0" applyAlignment="0" applyProtection="0">
      <alignment vertical="center"/>
    </xf>
    <xf numFmtId="0" fontId="41" fillId="13" borderId="46" applyNumberFormat="0" applyAlignment="0" applyProtection="0">
      <alignment vertical="center"/>
    </xf>
    <xf numFmtId="0" fontId="42" fillId="13" borderId="42" applyNumberFormat="0" applyAlignment="0" applyProtection="0">
      <alignment vertical="center"/>
    </xf>
    <xf numFmtId="0" fontId="43" fillId="14" borderId="47" applyNumberFormat="0" applyAlignment="0" applyProtection="0">
      <alignment vertical="center"/>
    </xf>
    <xf numFmtId="0" fontId="29" fillId="15" borderId="0" applyNumberFormat="0" applyBorder="0" applyAlignment="0" applyProtection="0">
      <alignment vertical="center"/>
    </xf>
    <xf numFmtId="0" fontId="32" fillId="16" borderId="0" applyNumberFormat="0" applyBorder="0" applyAlignment="0" applyProtection="0">
      <alignment vertical="center"/>
    </xf>
    <xf numFmtId="0" fontId="44" fillId="0" borderId="48" applyNumberFormat="0" applyFill="0" applyAlignment="0" applyProtection="0">
      <alignment vertical="center"/>
    </xf>
    <xf numFmtId="0" fontId="45" fillId="0" borderId="49" applyNumberFormat="0" applyFill="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29" fillId="19" borderId="0" applyNumberFormat="0" applyBorder="0" applyAlignment="0" applyProtection="0">
      <alignment vertical="center"/>
    </xf>
    <xf numFmtId="0" fontId="32"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2" fillId="29" borderId="0" applyNumberFormat="0" applyBorder="0" applyAlignment="0" applyProtection="0">
      <alignment vertical="center"/>
    </xf>
    <xf numFmtId="0" fontId="29"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29" fillId="33" borderId="0" applyNumberFormat="0" applyBorder="0" applyAlignment="0" applyProtection="0">
      <alignment vertical="center"/>
    </xf>
    <xf numFmtId="0" fontId="32" fillId="34" borderId="0" applyNumberFormat="0" applyBorder="0" applyAlignment="0" applyProtection="0">
      <alignment vertical="center"/>
    </xf>
    <xf numFmtId="0" fontId="7" fillId="0" borderId="0"/>
    <xf numFmtId="0" fontId="18" fillId="0" borderId="0"/>
    <xf numFmtId="43" fontId="1" fillId="0" borderId="0" applyAlignment="0">
      <alignment vertical="center"/>
    </xf>
    <xf numFmtId="0" fontId="18" fillId="0" borderId="0"/>
    <xf numFmtId="0" fontId="1" fillId="0" borderId="0" applyAlignment="0"/>
  </cellStyleXfs>
  <cellXfs count="263">
    <xf numFmtId="0" fontId="0" fillId="0" borderId="0" xfId="0"/>
    <xf numFmtId="0" fontId="1" fillId="0" borderId="0" xfId="53" applyFont="1"/>
    <xf numFmtId="0" fontId="2" fillId="0" borderId="0" xfId="53" applyFont="1"/>
    <xf numFmtId="0" fontId="2" fillId="0" borderId="0" xfId="53" applyFont="1" applyAlignment="1">
      <alignment vertical="center"/>
    </xf>
    <xf numFmtId="0" fontId="1" fillId="0" borderId="0" xfId="53"/>
    <xf numFmtId="0" fontId="3" fillId="0" borderId="0" xfId="53" applyNumberFormat="1" applyFont="1" applyFill="1" applyAlignment="1" applyProtection="1">
      <alignment horizontal="center" vertical="center" wrapText="1"/>
    </xf>
    <xf numFmtId="0" fontId="4" fillId="0" borderId="1" xfId="53" applyNumberFormat="1" applyFont="1" applyFill="1" applyBorder="1" applyAlignment="1" applyProtection="1">
      <alignment horizontal="left" vertical="center"/>
    </xf>
    <xf numFmtId="0" fontId="1" fillId="0" borderId="1" xfId="53" applyFont="1" applyFill="1" applyBorder="1" applyAlignment="1" applyProtection="1">
      <alignment horizontal="left" vertical="center" wrapText="1"/>
    </xf>
    <xf numFmtId="0" fontId="5" fillId="0" borderId="2" xfId="53" applyNumberFormat="1" applyFont="1" applyFill="1" applyBorder="1" applyAlignment="1" applyProtection="1">
      <alignment horizontal="center" vertical="center" wrapText="1"/>
    </xf>
    <xf numFmtId="0" fontId="5" fillId="0" borderId="3" xfId="53" applyNumberFormat="1" applyFont="1" applyFill="1" applyBorder="1" applyAlignment="1" applyProtection="1">
      <alignment horizontal="center" vertical="center" wrapText="1"/>
    </xf>
    <xf numFmtId="0" fontId="5" fillId="0" borderId="4" xfId="53" applyNumberFormat="1" applyFont="1" applyFill="1" applyBorder="1" applyAlignment="1" applyProtection="1">
      <alignment horizontal="center" vertical="center" wrapText="1"/>
    </xf>
    <xf numFmtId="0" fontId="5" fillId="0" borderId="5" xfId="53" applyNumberFormat="1" applyFont="1" applyFill="1" applyBorder="1" applyAlignment="1" applyProtection="1">
      <alignment horizontal="center" vertical="center" wrapText="1"/>
    </xf>
    <xf numFmtId="0" fontId="5" fillId="0" borderId="5" xfId="53" applyNumberFormat="1" applyFont="1" applyFill="1" applyBorder="1" applyAlignment="1" applyProtection="1">
      <alignment horizontal="left" vertical="center" wrapText="1"/>
    </xf>
    <xf numFmtId="0" fontId="2" fillId="0" borderId="5" xfId="53" applyNumberFormat="1" applyFont="1" applyBorder="1" applyAlignment="1" applyProtection="1">
      <alignment horizontal="left" vertical="center"/>
    </xf>
    <xf numFmtId="43" fontId="5" fillId="0" borderId="5" xfId="51" applyFont="1" applyFill="1" applyBorder="1" applyAlignment="1" applyProtection="1">
      <alignment horizontal="right" vertical="center" wrapText="1"/>
    </xf>
    <xf numFmtId="177" fontId="5" fillId="0" borderId="5" xfId="53" applyNumberFormat="1" applyFont="1" applyFill="1" applyBorder="1" applyAlignment="1" applyProtection="1">
      <alignment horizontal="right" vertical="center" wrapText="1"/>
    </xf>
    <xf numFmtId="43" fontId="5" fillId="0" borderId="6" xfId="51" applyFont="1" applyFill="1" applyBorder="1" applyAlignment="1" applyProtection="1">
      <alignment horizontal="center" vertical="center" wrapText="1"/>
    </xf>
    <xf numFmtId="43" fontId="5" fillId="0" borderId="7" xfId="51" applyFont="1" applyFill="1" applyBorder="1" applyAlignment="1" applyProtection="1">
      <alignment horizontal="center" vertical="center" wrapText="1"/>
    </xf>
    <xf numFmtId="177" fontId="5" fillId="0" borderId="5" xfId="53" applyNumberFormat="1" applyFont="1" applyFill="1" applyBorder="1" applyAlignment="1" applyProtection="1">
      <alignment horizontal="left" vertical="center" wrapText="1"/>
    </xf>
    <xf numFmtId="0" fontId="2" fillId="0" borderId="8" xfId="53" applyNumberFormat="1" applyFont="1" applyFill="1" applyBorder="1" applyAlignment="1" applyProtection="1">
      <alignment horizontal="center" vertical="center" wrapText="1"/>
    </xf>
    <xf numFmtId="0" fontId="2" fillId="0" borderId="9" xfId="53" applyNumberFormat="1" applyFont="1" applyFill="1" applyBorder="1" applyAlignment="1" applyProtection="1">
      <alignment horizontal="center" vertical="center" wrapText="1"/>
    </xf>
    <xf numFmtId="0" fontId="5" fillId="0" borderId="9" xfId="53" applyNumberFormat="1" applyFont="1" applyFill="1" applyBorder="1" applyAlignment="1" applyProtection="1">
      <alignment horizontal="left" vertical="center" wrapText="1"/>
    </xf>
    <xf numFmtId="0" fontId="2" fillId="0" borderId="2" xfId="53" applyFont="1" applyBorder="1" applyAlignment="1">
      <alignment horizontal="center" vertical="center" wrapText="1"/>
    </xf>
    <xf numFmtId="0" fontId="2" fillId="0" borderId="3" xfId="53" applyFont="1" applyBorder="1" applyAlignment="1">
      <alignment horizontal="center" vertical="center"/>
    </xf>
    <xf numFmtId="0" fontId="2" fillId="0" borderId="3" xfId="53" applyFont="1" applyBorder="1" applyAlignment="1">
      <alignment vertical="center"/>
    </xf>
    <xf numFmtId="0" fontId="2" fillId="0" borderId="10" xfId="53" applyFont="1" applyBorder="1" applyAlignment="1">
      <alignment horizontal="center" vertical="center"/>
    </xf>
    <xf numFmtId="0" fontId="2" fillId="0" borderId="4" xfId="53" applyFont="1" applyBorder="1" applyAlignment="1">
      <alignment horizontal="center" vertical="center"/>
    </xf>
    <xf numFmtId="0" fontId="2" fillId="0" borderId="5" xfId="53" applyFont="1" applyBorder="1" applyAlignment="1">
      <alignment horizontal="center" vertical="center"/>
    </xf>
    <xf numFmtId="0" fontId="2" fillId="0" borderId="6" xfId="53" applyFont="1" applyBorder="1" applyAlignment="1">
      <alignment horizontal="center" vertical="center" wrapText="1"/>
    </xf>
    <xf numFmtId="0" fontId="2" fillId="0" borderId="7" xfId="53" applyFont="1" applyBorder="1" applyAlignment="1">
      <alignment horizontal="center" vertical="center" wrapText="1"/>
    </xf>
    <xf numFmtId="0" fontId="2" fillId="0" borderId="5" xfId="53" applyFont="1" applyBorder="1" applyAlignment="1">
      <alignment horizontal="center" vertical="center" wrapText="1"/>
    </xf>
    <xf numFmtId="0" fontId="2" fillId="0" borderId="8" xfId="53" applyFont="1" applyBorder="1" applyAlignment="1">
      <alignment horizontal="center" vertical="center"/>
    </xf>
    <xf numFmtId="0" fontId="2" fillId="0" borderId="9" xfId="53" applyFont="1" applyBorder="1" applyAlignment="1">
      <alignment horizontal="center" vertical="center"/>
    </xf>
    <xf numFmtId="0" fontId="2" fillId="0" borderId="9" xfId="53" applyFont="1" applyBorder="1" applyAlignment="1">
      <alignment horizontal="center" vertical="center" wrapText="1"/>
    </xf>
    <xf numFmtId="0" fontId="2" fillId="0" borderId="11" xfId="53" applyFont="1" applyBorder="1" applyAlignment="1">
      <alignment horizontal="center" vertical="center" wrapText="1"/>
    </xf>
    <xf numFmtId="0" fontId="2" fillId="0" borderId="12" xfId="53" applyFont="1" applyBorder="1" applyAlignment="1">
      <alignment horizontal="center" vertical="center" wrapText="1"/>
    </xf>
    <xf numFmtId="0" fontId="2" fillId="0" borderId="2" xfId="53" applyNumberFormat="1" applyFont="1" applyFill="1" applyBorder="1" applyAlignment="1" applyProtection="1">
      <alignment horizontal="center" vertical="center" wrapText="1"/>
    </xf>
    <xf numFmtId="0" fontId="2" fillId="0" borderId="3" xfId="53" applyNumberFormat="1" applyFont="1" applyFill="1" applyBorder="1" applyAlignment="1" applyProtection="1">
      <alignment horizontal="center" vertical="center" wrapText="1"/>
    </xf>
    <xf numFmtId="0" fontId="6" fillId="0" borderId="13" xfId="53" applyNumberFormat="1" applyFont="1" applyFill="1" applyBorder="1" applyAlignment="1" applyProtection="1">
      <alignment horizontal="center" vertical="center" wrapText="1"/>
    </xf>
    <xf numFmtId="0" fontId="2" fillId="0" borderId="14" xfId="53" applyFont="1" applyBorder="1" applyAlignment="1">
      <alignment horizontal="center" vertical="center" wrapText="1"/>
    </xf>
    <xf numFmtId="0" fontId="2" fillId="0" borderId="15" xfId="53" applyFont="1" applyBorder="1" applyAlignment="1">
      <alignment horizontal="center" vertical="center" wrapText="1"/>
    </xf>
    <xf numFmtId="0" fontId="2" fillId="0" borderId="4" xfId="53" applyNumberFormat="1" applyFont="1" applyFill="1" applyBorder="1" applyAlignment="1" applyProtection="1">
      <alignment horizontal="center" vertical="center" wrapText="1"/>
    </xf>
    <xf numFmtId="0" fontId="2" fillId="0" borderId="5" xfId="53" applyNumberFormat="1" applyFont="1" applyFill="1" applyBorder="1" applyAlignment="1" applyProtection="1">
      <alignment horizontal="center" vertical="center" wrapText="1"/>
    </xf>
    <xf numFmtId="0" fontId="6" fillId="0" borderId="6" xfId="53" applyNumberFormat="1" applyFont="1" applyFill="1" applyBorder="1" applyAlignment="1" applyProtection="1">
      <alignment horizontal="center" vertical="center" wrapText="1"/>
    </xf>
    <xf numFmtId="0" fontId="6" fillId="0" borderId="5" xfId="53" applyNumberFormat="1" applyFont="1" applyFill="1" applyBorder="1" applyAlignment="1" applyProtection="1">
      <alignment horizontal="center" vertical="center" wrapText="1"/>
    </xf>
    <xf numFmtId="0" fontId="6" fillId="0" borderId="9" xfId="53" applyNumberFormat="1" applyFont="1" applyFill="1" applyBorder="1" applyAlignment="1" applyProtection="1">
      <alignment horizontal="center" vertical="center" wrapText="1"/>
    </xf>
    <xf numFmtId="0" fontId="2" fillId="0" borderId="1" xfId="53" applyFont="1" applyBorder="1" applyAlignment="1">
      <alignment horizontal="center" vertical="center" wrapText="1"/>
    </xf>
    <xf numFmtId="0" fontId="2" fillId="0" borderId="16" xfId="53" applyFont="1" applyBorder="1" applyAlignment="1">
      <alignment horizontal="center" vertical="center" wrapText="1"/>
    </xf>
    <xf numFmtId="0" fontId="5" fillId="0" borderId="3" xfId="53" applyNumberFormat="1" applyFont="1" applyFill="1" applyBorder="1" applyAlignment="1" applyProtection="1">
      <alignment horizontal="left" vertical="center" wrapText="1"/>
    </xf>
    <xf numFmtId="0" fontId="5" fillId="0" borderId="8" xfId="53" applyNumberFormat="1" applyFont="1" applyFill="1" applyBorder="1" applyAlignment="1" applyProtection="1">
      <alignment horizontal="center" vertical="center" wrapText="1"/>
    </xf>
    <xf numFmtId="0" fontId="5" fillId="0" borderId="9" xfId="53" applyNumberFormat="1" applyFont="1" applyFill="1" applyBorder="1" applyAlignment="1" applyProtection="1">
      <alignment horizontal="center" vertical="center" wrapText="1"/>
    </xf>
    <xf numFmtId="0" fontId="1" fillId="0" borderId="1" xfId="53" applyNumberFormat="1" applyFont="1" applyFill="1" applyBorder="1" applyAlignment="1" applyProtection="1">
      <alignment horizontal="right" vertical="center" wrapText="1"/>
    </xf>
    <xf numFmtId="14" fontId="1" fillId="0" borderId="1" xfId="53" applyNumberFormat="1" applyFont="1" applyFill="1" applyBorder="1" applyAlignment="1" applyProtection="1">
      <alignment horizontal="left" vertical="center" wrapText="1"/>
    </xf>
    <xf numFmtId="0" fontId="5" fillId="0" borderId="17" xfId="53" applyNumberFormat="1" applyFont="1" applyFill="1" applyBorder="1" applyAlignment="1" applyProtection="1">
      <alignment horizontal="center" vertical="center" wrapText="1"/>
    </xf>
    <xf numFmtId="0" fontId="5" fillId="0" borderId="18" xfId="53" applyNumberFormat="1" applyFont="1" applyFill="1" applyBorder="1" applyAlignment="1" applyProtection="1">
      <alignment horizontal="left" vertical="center" wrapText="1"/>
    </xf>
    <xf numFmtId="0" fontId="5" fillId="0" borderId="19" xfId="53" applyNumberFormat="1" applyFont="1" applyFill="1" applyBorder="1" applyAlignment="1" applyProtection="1">
      <alignment horizontal="left" vertical="center" wrapText="1"/>
    </xf>
    <xf numFmtId="0" fontId="5" fillId="0" borderId="20" xfId="53" applyNumberFormat="1" applyFont="1" applyFill="1" applyBorder="1" applyAlignment="1" applyProtection="1">
      <alignment horizontal="left" vertical="center" wrapText="1"/>
    </xf>
    <xf numFmtId="0" fontId="5" fillId="0" borderId="21" xfId="53" applyNumberFormat="1" applyFont="1" applyFill="1" applyBorder="1" applyAlignment="1" applyProtection="1">
      <alignment horizontal="left" vertical="center" wrapText="1"/>
    </xf>
    <xf numFmtId="0" fontId="5" fillId="0" borderId="14" xfId="53" applyNumberFormat="1" applyFont="1" applyFill="1" applyBorder="1" applyAlignment="1" applyProtection="1">
      <alignment horizontal="right" vertical="center" wrapText="1"/>
    </xf>
    <xf numFmtId="43" fontId="5" fillId="0" borderId="22" xfId="51" applyFont="1" applyFill="1" applyBorder="1" applyAlignment="1" applyProtection="1">
      <alignment horizontal="right" vertical="center" wrapText="1"/>
    </xf>
    <xf numFmtId="0" fontId="5" fillId="0" borderId="22" xfId="53" applyNumberFormat="1" applyFont="1" applyFill="1" applyBorder="1" applyAlignment="1" applyProtection="1">
      <alignment horizontal="left" vertical="center" wrapText="1"/>
    </xf>
    <xf numFmtId="0" fontId="5" fillId="0" borderId="22" xfId="53" applyNumberFormat="1" applyFont="1" applyFill="1" applyBorder="1" applyAlignment="1" applyProtection="1">
      <alignment horizontal="right" vertical="center" wrapText="1"/>
    </xf>
    <xf numFmtId="0" fontId="5" fillId="0" borderId="23" xfId="53" applyNumberFormat="1" applyFont="1" applyFill="1" applyBorder="1" applyAlignment="1" applyProtection="1">
      <alignment horizontal="left" vertical="center" wrapText="1"/>
    </xf>
    <xf numFmtId="0" fontId="5" fillId="0" borderId="5" xfId="53" applyNumberFormat="1" applyFont="1" applyFill="1" applyBorder="1" applyAlignment="1" applyProtection="1">
      <alignment horizontal="right" vertical="center" wrapText="1"/>
    </xf>
    <xf numFmtId="0" fontId="5" fillId="0" borderId="24" xfId="53" applyNumberFormat="1" applyFont="1" applyFill="1" applyBorder="1" applyAlignment="1" applyProtection="1">
      <alignment horizontal="left" vertical="center" wrapText="1"/>
    </xf>
    <xf numFmtId="0" fontId="2" fillId="0" borderId="25" xfId="53" applyFont="1" applyBorder="1" applyAlignment="1">
      <alignment vertical="center"/>
    </xf>
    <xf numFmtId="0" fontId="2" fillId="0" borderId="26" xfId="53" applyFont="1" applyBorder="1" applyAlignment="1">
      <alignment horizontal="center" vertical="center"/>
    </xf>
    <xf numFmtId="0" fontId="2" fillId="0" borderId="27" xfId="53" applyFont="1" applyBorder="1" applyAlignment="1">
      <alignment horizontal="center" vertical="center"/>
    </xf>
    <xf numFmtId="0" fontId="2" fillId="0" borderId="28" xfId="53" applyFont="1" applyBorder="1" applyAlignment="1">
      <alignment horizontal="center" vertical="center"/>
    </xf>
    <xf numFmtId="0" fontId="2" fillId="0" borderId="29" xfId="53" applyFont="1" applyBorder="1" applyAlignment="1">
      <alignment horizontal="center" vertical="center" wrapText="1"/>
    </xf>
    <xf numFmtId="0" fontId="2" fillId="0" borderId="30" xfId="53" applyFont="1" applyBorder="1" applyAlignment="1">
      <alignment horizontal="center" vertical="center" wrapText="1"/>
    </xf>
    <xf numFmtId="0" fontId="2" fillId="0" borderId="23" xfId="53" applyFont="1" applyBorder="1" applyAlignment="1">
      <alignment horizontal="center" vertical="center" wrapText="1"/>
    </xf>
    <xf numFmtId="0" fontId="5" fillId="0" borderId="17" xfId="53" applyNumberFormat="1" applyFont="1" applyFill="1" applyBorder="1" applyAlignment="1" applyProtection="1">
      <alignment horizontal="left" vertical="center" wrapText="1"/>
    </xf>
    <xf numFmtId="0" fontId="7" fillId="0" borderId="0" xfId="49" applyAlignment="1">
      <alignment wrapText="1"/>
    </xf>
    <xf numFmtId="0" fontId="7" fillId="0" borderId="0" xfId="49"/>
    <xf numFmtId="0" fontId="8" fillId="0" borderId="0" xfId="50" applyNumberFormat="1" applyFont="1" applyFill="1" applyAlignment="1" applyProtection="1">
      <alignment vertical="center" wrapText="1"/>
    </xf>
    <xf numFmtId="0" fontId="9" fillId="0" borderId="0" xfId="49" applyNumberFormat="1" applyFont="1" applyFill="1" applyAlignment="1">
      <alignment horizontal="center" vertical="center" wrapText="1"/>
    </xf>
    <xf numFmtId="0" fontId="10" fillId="0" borderId="0" xfId="49" applyNumberFormat="1" applyFont="1" applyFill="1" applyAlignment="1">
      <alignment horizontal="center" vertical="center" wrapText="1"/>
    </xf>
    <xf numFmtId="0" fontId="4" fillId="0" borderId="0" xfId="49" applyNumberFormat="1" applyFont="1" applyFill="1" applyBorder="1" applyAlignment="1" applyProtection="1">
      <alignment horizontal="right" vertical="center" wrapText="1"/>
    </xf>
    <xf numFmtId="0" fontId="11" fillId="0" borderId="31" xfId="49" applyNumberFormat="1" applyFont="1" applyFill="1" applyBorder="1" applyAlignment="1" applyProtection="1">
      <alignment horizontal="center" vertical="center" wrapText="1"/>
    </xf>
    <xf numFmtId="176" fontId="11" fillId="0" borderId="31" xfId="49" applyNumberFormat="1" applyFont="1" applyFill="1" applyBorder="1" applyAlignment="1" applyProtection="1">
      <alignment horizontal="center" vertical="center" wrapText="1"/>
    </xf>
    <xf numFmtId="0" fontId="11" fillId="0" borderId="31" xfId="49" applyNumberFormat="1" applyFont="1" applyFill="1" applyBorder="1" applyAlignment="1" applyProtection="1">
      <alignment horizontal="left" vertical="center" wrapText="1"/>
    </xf>
    <xf numFmtId="0" fontId="12" fillId="0" borderId="31" xfId="0" applyFont="1" applyBorder="1" applyAlignment="1">
      <alignment horizontal="center" vertical="center"/>
    </xf>
    <xf numFmtId="0" fontId="11" fillId="0" borderId="31" xfId="0" applyFont="1" applyFill="1" applyBorder="1" applyAlignment="1">
      <alignment horizontal="center" vertical="center" wrapText="1"/>
    </xf>
    <xf numFmtId="0" fontId="13" fillId="0" borderId="31" xfId="0" applyFont="1" applyFill="1" applyBorder="1" applyAlignment="1">
      <alignment horizontal="center" vertical="center"/>
    </xf>
    <xf numFmtId="0" fontId="13" fillId="0" borderId="31" xfId="0" applyNumberFormat="1" applyFont="1" applyFill="1" applyBorder="1" applyAlignment="1">
      <alignment horizontal="center" vertical="center"/>
    </xf>
    <xf numFmtId="0" fontId="5" fillId="0" borderId="32" xfId="49" applyFont="1" applyBorder="1" applyAlignment="1">
      <alignment horizontal="left"/>
    </xf>
    <xf numFmtId="0" fontId="7" fillId="0" borderId="32" xfId="49" applyFont="1" applyBorder="1" applyAlignment="1">
      <alignment horizontal="left"/>
    </xf>
    <xf numFmtId="0" fontId="7" fillId="0" borderId="0" xfId="49" applyFont="1" applyAlignment="1">
      <alignment horizontal="left"/>
    </xf>
    <xf numFmtId="0" fontId="7" fillId="0" borderId="0" xfId="49" applyFont="1"/>
    <xf numFmtId="0" fontId="7" fillId="0" borderId="0" xfId="49" applyFont="1" applyAlignment="1">
      <alignment vertical="center"/>
    </xf>
    <xf numFmtId="0" fontId="7" fillId="0" borderId="0" xfId="49" applyFont="1" applyAlignment="1">
      <alignment horizontal="center" vertical="center"/>
    </xf>
    <xf numFmtId="0" fontId="7" fillId="0" borderId="0" xfId="49" applyAlignment="1">
      <alignment vertical="center"/>
    </xf>
    <xf numFmtId="0" fontId="7" fillId="0" borderId="0" xfId="49" applyAlignment="1">
      <alignment horizontal="center" vertical="center"/>
    </xf>
    <xf numFmtId="0" fontId="0" fillId="0" borderId="0" xfId="0" applyFill="1"/>
    <xf numFmtId="0" fontId="0" fillId="0" borderId="0" xfId="0" applyAlignment="1">
      <alignment vertical="center"/>
    </xf>
    <xf numFmtId="0" fontId="8"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31" xfId="0" applyFont="1" applyFill="1" applyBorder="1" applyAlignment="1">
      <alignment horizontal="center" vertical="center" wrapText="1"/>
    </xf>
    <xf numFmtId="0" fontId="17" fillId="0" borderId="31" xfId="52" applyNumberFormat="1" applyFont="1" applyFill="1" applyBorder="1" applyAlignment="1" applyProtection="1">
      <alignment horizontal="center" vertical="center" wrapText="1"/>
    </xf>
    <xf numFmtId="0" fontId="11" fillId="0" borderId="31" xfId="50" applyFont="1" applyFill="1" applyBorder="1" applyAlignment="1">
      <alignment horizontal="center" vertical="center"/>
    </xf>
    <xf numFmtId="178" fontId="0" fillId="0" borderId="31" xfId="0" applyNumberFormat="1" applyBorder="1" applyAlignment="1">
      <alignment vertical="center"/>
    </xf>
    <xf numFmtId="0" fontId="0" fillId="0" borderId="31" xfId="0" applyBorder="1" applyAlignment="1">
      <alignment vertical="center"/>
    </xf>
    <xf numFmtId="0" fontId="11" fillId="0" borderId="31" xfId="50" applyFont="1" applyFill="1" applyBorder="1" applyAlignment="1">
      <alignment horizontal="left" vertical="center" indent="2"/>
    </xf>
    <xf numFmtId="0" fontId="18" fillId="0" borderId="0" xfId="52"/>
    <xf numFmtId="0" fontId="8" fillId="0" borderId="0" xfId="52" applyNumberFormat="1" applyFont="1" applyFill="1" applyAlignment="1" applyProtection="1">
      <alignment horizontal="left" vertical="center"/>
    </xf>
    <xf numFmtId="0" fontId="18" fillId="0" borderId="0" xfId="52" applyFill="1"/>
    <xf numFmtId="0" fontId="9" fillId="0" borderId="0" xfId="52" applyNumberFormat="1" applyFont="1" applyFill="1" applyAlignment="1" applyProtection="1">
      <alignment horizontal="center"/>
    </xf>
    <xf numFmtId="0" fontId="19" fillId="0" borderId="0" xfId="52" applyFont="1" applyFill="1" applyAlignment="1">
      <alignment horizontal="centerContinuous"/>
    </xf>
    <xf numFmtId="0" fontId="18" fillId="0" borderId="0" xfId="52" applyFill="1" applyAlignment="1">
      <alignment horizontal="centerContinuous"/>
    </xf>
    <xf numFmtId="0" fontId="18" fillId="0" borderId="0" xfId="52" applyAlignment="1">
      <alignment horizontal="centerContinuous"/>
    </xf>
    <xf numFmtId="0" fontId="19" fillId="0" borderId="0" xfId="52" applyNumberFormat="1" applyFont="1" applyFill="1" applyAlignment="1" applyProtection="1">
      <alignment horizontal="centerContinuous"/>
    </xf>
    <xf numFmtId="0" fontId="11" fillId="0" borderId="0" xfId="52" applyFont="1"/>
    <xf numFmtId="0" fontId="11" fillId="0" borderId="0" xfId="52" applyFont="1" applyFill="1"/>
    <xf numFmtId="0" fontId="11" fillId="0" borderId="0" xfId="52" applyFont="1" applyAlignment="1">
      <alignment horizontal="right"/>
    </xf>
    <xf numFmtId="0" fontId="17" fillId="0" borderId="33" xfId="52" applyNumberFormat="1" applyFont="1" applyFill="1" applyBorder="1" applyAlignment="1" applyProtection="1">
      <alignment horizontal="center" vertical="center" wrapText="1"/>
    </xf>
    <xf numFmtId="49" fontId="11" fillId="0" borderId="34" xfId="52" applyNumberFormat="1" applyFont="1" applyFill="1" applyBorder="1" applyAlignment="1" applyProtection="1">
      <alignment vertical="center"/>
    </xf>
    <xf numFmtId="0" fontId="17" fillId="0" borderId="31" xfId="52" applyFont="1" applyFill="1" applyBorder="1" applyAlignment="1">
      <alignment horizontal="center" vertical="center" wrapText="1"/>
    </xf>
    <xf numFmtId="4" fontId="11" fillId="0" borderId="35" xfId="52" applyNumberFormat="1" applyFont="1" applyFill="1" applyBorder="1" applyAlignment="1" applyProtection="1">
      <alignment horizontal="right" vertical="center" wrapText="1"/>
    </xf>
    <xf numFmtId="4" fontId="11" fillId="0" borderId="31" xfId="52" applyNumberFormat="1" applyFont="1" applyFill="1" applyBorder="1" applyAlignment="1" applyProtection="1">
      <alignment horizontal="right" vertical="center" wrapText="1"/>
    </xf>
    <xf numFmtId="4" fontId="11" fillId="0" borderId="36" xfId="52" applyNumberFormat="1" applyFont="1" applyFill="1" applyBorder="1" applyAlignment="1" applyProtection="1">
      <alignment horizontal="right" vertical="center" wrapText="1"/>
    </xf>
    <xf numFmtId="49" fontId="17" fillId="0" borderId="34" xfId="52" applyNumberFormat="1" applyFont="1" applyFill="1" applyBorder="1" applyAlignment="1" applyProtection="1">
      <alignment vertical="center"/>
    </xf>
    <xf numFmtId="0" fontId="8" fillId="0" borderId="31" xfId="52" applyFont="1" applyFill="1" applyBorder="1" applyAlignment="1">
      <alignment horizontal="left" vertical="center" wrapText="1"/>
    </xf>
    <xf numFmtId="4" fontId="11" fillId="0" borderId="37" xfId="52" applyNumberFormat="1" applyFont="1" applyFill="1" applyBorder="1" applyAlignment="1" applyProtection="1">
      <alignment horizontal="right" vertical="center" wrapText="1"/>
    </xf>
    <xf numFmtId="0" fontId="8" fillId="0" borderId="31" xfId="0" applyFont="1" applyFill="1" applyBorder="1" applyAlignment="1">
      <alignment horizontal="left" vertical="center" shrinkToFit="1"/>
    </xf>
    <xf numFmtId="4" fontId="11" fillId="2" borderId="37" xfId="52" applyNumberFormat="1" applyFont="1" applyFill="1" applyBorder="1" applyAlignment="1" applyProtection="1">
      <alignment horizontal="right" vertical="center" wrapText="1"/>
    </xf>
    <xf numFmtId="0" fontId="9" fillId="0" borderId="0" xfId="52" applyNumberFormat="1" applyFont="1" applyFill="1" applyAlignment="1" applyProtection="1">
      <alignment horizontal="centerContinuous"/>
    </xf>
    <xf numFmtId="0" fontId="8" fillId="0" borderId="0" xfId="52" applyNumberFormat="1" applyFont="1" applyFill="1" applyAlignment="1" applyProtection="1">
      <alignment horizontal="centerContinuous"/>
    </xf>
    <xf numFmtId="0" fontId="17" fillId="0" borderId="0" xfId="52" applyNumberFormat="1" applyFont="1" applyFill="1" applyAlignment="1" applyProtection="1">
      <alignment horizontal="centerContinuous"/>
    </xf>
    <xf numFmtId="0" fontId="8" fillId="0" borderId="31" xfId="52" applyNumberFormat="1" applyFont="1" applyFill="1" applyBorder="1" applyAlignment="1" applyProtection="1">
      <alignment horizontal="center" vertical="center"/>
    </xf>
    <xf numFmtId="0" fontId="8" fillId="0" borderId="38" xfId="52" applyNumberFormat="1" applyFont="1" applyFill="1" applyBorder="1" applyAlignment="1" applyProtection="1">
      <alignment horizontal="center" vertical="center" wrapText="1"/>
    </xf>
    <xf numFmtId="0" fontId="8" fillId="0" borderId="31" xfId="52" applyNumberFormat="1" applyFont="1" applyFill="1" applyBorder="1" applyAlignment="1" applyProtection="1">
      <alignment horizontal="center" vertical="center" wrapText="1"/>
    </xf>
    <xf numFmtId="0" fontId="8" fillId="0" borderId="34" xfId="52" applyNumberFormat="1" applyFont="1" applyFill="1" applyBorder="1" applyAlignment="1" applyProtection="1">
      <alignment horizontal="center" vertical="center" wrapText="1"/>
    </xf>
    <xf numFmtId="0" fontId="8" fillId="0" borderId="39" xfId="52" applyFont="1" applyBorder="1" applyAlignment="1">
      <alignment horizontal="center" vertical="center" wrapText="1"/>
    </xf>
    <xf numFmtId="0" fontId="8" fillId="0" borderId="39" xfId="52" applyFont="1" applyFill="1" applyBorder="1" applyAlignment="1">
      <alignment horizontal="center" vertical="center" wrapText="1"/>
    </xf>
    <xf numFmtId="0" fontId="8" fillId="0" borderId="33" xfId="52" applyNumberFormat="1" applyFont="1" applyFill="1" applyBorder="1" applyAlignment="1" applyProtection="1">
      <alignment horizontal="center" vertical="center" wrapText="1"/>
    </xf>
    <xf numFmtId="4" fontId="11" fillId="0" borderId="38" xfId="52" applyNumberFormat="1" applyFont="1" applyFill="1" applyBorder="1" applyAlignment="1" applyProtection="1">
      <alignment horizontal="right" vertical="center" wrapText="1"/>
    </xf>
    <xf numFmtId="4" fontId="11" fillId="0" borderId="40" xfId="52" applyNumberFormat="1" applyFont="1" applyFill="1" applyBorder="1" applyAlignment="1" applyProtection="1">
      <alignment horizontal="right" vertical="center" wrapText="1"/>
    </xf>
    <xf numFmtId="4" fontId="11" fillId="0" borderId="34" xfId="52" applyNumberFormat="1" applyFont="1" applyFill="1" applyBorder="1" applyAlignment="1" applyProtection="1">
      <alignment horizontal="right" vertical="center" wrapText="1"/>
    </xf>
    <xf numFmtId="4" fontId="11" fillId="2" borderId="40" xfId="52" applyNumberFormat="1" applyFont="1" applyFill="1" applyBorder="1" applyAlignment="1" applyProtection="1">
      <alignment horizontal="right" vertical="center" wrapText="1"/>
    </xf>
    <xf numFmtId="0" fontId="20" fillId="0" borderId="0" xfId="52" applyFont="1" applyFill="1" applyAlignment="1">
      <alignment horizontal="right"/>
    </xf>
    <xf numFmtId="0" fontId="11" fillId="0" borderId="35" xfId="52" applyNumberFormat="1" applyFont="1" applyFill="1" applyBorder="1" applyAlignment="1" applyProtection="1">
      <alignment horizontal="right"/>
    </xf>
    <xf numFmtId="0" fontId="8" fillId="0" borderId="36" xfId="52" applyNumberFormat="1" applyFont="1" applyFill="1" applyBorder="1" applyAlignment="1" applyProtection="1">
      <alignment horizontal="center" vertical="center" wrapText="1"/>
    </xf>
    <xf numFmtId="0" fontId="5" fillId="0" borderId="0" xfId="52" applyFont="1" applyFill="1" applyAlignment="1">
      <alignment horizontal="right" vertical="center"/>
    </xf>
    <xf numFmtId="0" fontId="5" fillId="0" borderId="0" xfId="52" applyFont="1" applyFill="1" applyAlignment="1">
      <alignment vertical="center"/>
    </xf>
    <xf numFmtId="0" fontId="20" fillId="0" borderId="0" xfId="52" applyFont="1" applyAlignment="1">
      <alignment horizontal="right"/>
    </xf>
    <xf numFmtId="0" fontId="9" fillId="0" borderId="0" xfId="52" applyFont="1" applyFill="1" applyAlignment="1">
      <alignment horizontal="centerContinuous" vertical="center"/>
    </xf>
    <xf numFmtId="0" fontId="21" fillId="0" borderId="0" xfId="52" applyFont="1" applyFill="1" applyAlignment="1">
      <alignment horizontal="centerContinuous" vertical="center"/>
    </xf>
    <xf numFmtId="0" fontId="5" fillId="0" borderId="0" xfId="52" applyFont="1" applyFill="1" applyAlignment="1">
      <alignment horizontal="centerContinuous" vertical="center"/>
    </xf>
    <xf numFmtId="0" fontId="11" fillId="0" borderId="0" xfId="52" applyFont="1" applyFill="1" applyAlignment="1">
      <alignment horizontal="center" vertical="center"/>
    </xf>
    <xf numFmtId="0" fontId="11" fillId="0" borderId="0" xfId="52" applyFont="1" applyFill="1" applyAlignment="1">
      <alignment vertical="center"/>
    </xf>
    <xf numFmtId="0" fontId="17" fillId="0" borderId="31" xfId="52" applyNumberFormat="1" applyFont="1" applyFill="1" applyBorder="1" applyAlignment="1" applyProtection="1">
      <alignment horizontal="center" vertical="center"/>
    </xf>
    <xf numFmtId="0" fontId="17" fillId="0" borderId="36" xfId="52" applyNumberFormat="1" applyFont="1" applyFill="1" applyBorder="1" applyAlignment="1" applyProtection="1">
      <alignment horizontal="center" vertical="center"/>
    </xf>
    <xf numFmtId="0" fontId="17" fillId="0" borderId="36" xfId="52" applyNumberFormat="1" applyFont="1" applyFill="1" applyBorder="1" applyAlignment="1" applyProtection="1">
      <alignment horizontal="centerContinuous" vertical="center" wrapText="1"/>
    </xf>
    <xf numFmtId="0" fontId="11" fillId="0" borderId="41" xfId="52" applyFont="1" applyFill="1" applyBorder="1" applyAlignment="1">
      <alignment vertical="center"/>
    </xf>
    <xf numFmtId="4" fontId="11" fillId="0" borderId="39" xfId="52" applyNumberFormat="1" applyFont="1" applyFill="1" applyBorder="1" applyAlignment="1" applyProtection="1">
      <alignment horizontal="right" vertical="center" wrapText="1"/>
    </xf>
    <xf numFmtId="0" fontId="11" fillId="0" borderId="37" xfId="52" applyFont="1" applyBorder="1" applyAlignment="1">
      <alignment vertical="center" wrapText="1"/>
    </xf>
    <xf numFmtId="4" fontId="11" fillId="0" borderId="31" xfId="50" applyNumberFormat="1" applyFont="1" applyBorder="1" applyAlignment="1">
      <alignment horizontal="right" vertical="center" wrapText="1"/>
    </xf>
    <xf numFmtId="0" fontId="11" fillId="0" borderId="34" xfId="52" applyFont="1" applyBorder="1" applyAlignment="1">
      <alignment vertical="center"/>
    </xf>
    <xf numFmtId="0" fontId="11" fillId="0" borderId="38" xfId="52" applyFont="1" applyBorder="1" applyAlignment="1">
      <alignment vertical="center" wrapText="1"/>
    </xf>
    <xf numFmtId="0" fontId="11" fillId="0" borderId="34" xfId="52" applyFont="1" applyBorder="1" applyAlignment="1">
      <alignment horizontal="left" vertical="center"/>
    </xf>
    <xf numFmtId="4" fontId="11" fillId="0" borderId="38" xfId="52" applyNumberFormat="1" applyFont="1" applyBorder="1" applyAlignment="1">
      <alignment vertical="center" wrapText="1"/>
    </xf>
    <xf numFmtId="0" fontId="11" fillId="0" borderId="34" xfId="52" applyFont="1" applyFill="1" applyBorder="1" applyAlignment="1">
      <alignment vertical="center"/>
    </xf>
    <xf numFmtId="4" fontId="11" fillId="0" borderId="33" xfId="52" applyNumberFormat="1" applyFont="1" applyFill="1" applyBorder="1" applyAlignment="1" applyProtection="1">
      <alignment horizontal="right" vertical="center" wrapText="1"/>
    </xf>
    <xf numFmtId="0" fontId="11" fillId="0" borderId="38" xfId="52" applyFont="1" applyFill="1" applyBorder="1" applyAlignment="1">
      <alignment vertical="center" wrapText="1"/>
    </xf>
    <xf numFmtId="0" fontId="11" fillId="0" borderId="31" xfId="52" applyNumberFormat="1" applyFont="1" applyFill="1" applyBorder="1" applyAlignment="1" applyProtection="1">
      <alignment horizontal="center" vertical="center"/>
    </xf>
    <xf numFmtId="4" fontId="11" fillId="0" borderId="33" xfId="52" applyNumberFormat="1" applyFont="1" applyFill="1" applyBorder="1" applyAlignment="1">
      <alignment horizontal="right" vertical="center" wrapText="1"/>
    </xf>
    <xf numFmtId="0" fontId="11" fillId="0" borderId="31" xfId="52" applyNumberFormat="1" applyFont="1" applyFill="1" applyBorder="1" applyAlignment="1" applyProtection="1">
      <alignment horizontal="center" vertical="center" wrapText="1"/>
    </xf>
    <xf numFmtId="4" fontId="11" fillId="0" borderId="31" xfId="52" applyNumberFormat="1" applyFont="1" applyBorder="1" applyAlignment="1">
      <alignment vertical="center" wrapText="1"/>
    </xf>
    <xf numFmtId="0" fontId="11" fillId="0" borderId="31" xfId="52" applyFont="1" applyFill="1" applyBorder="1" applyAlignment="1">
      <alignment horizontal="center" vertical="center"/>
    </xf>
    <xf numFmtId="4" fontId="11" fillId="0" borderId="36" xfId="52" applyNumberFormat="1" applyFont="1" applyFill="1" applyBorder="1" applyAlignment="1">
      <alignment horizontal="right" vertical="center" wrapText="1"/>
    </xf>
    <xf numFmtId="0" fontId="11" fillId="0" borderId="31" xfId="52" applyFont="1" applyFill="1" applyBorder="1" applyAlignment="1">
      <alignment vertical="center" wrapText="1"/>
    </xf>
    <xf numFmtId="0" fontId="5" fillId="0" borderId="0" xfId="52" applyFont="1" applyFill="1"/>
    <xf numFmtId="0" fontId="9" fillId="0" borderId="0" xfId="52" applyFont="1" applyFill="1" applyAlignment="1">
      <alignment horizontal="centerContinuous"/>
    </xf>
    <xf numFmtId="0" fontId="22" fillId="0" borderId="0" xfId="52" applyFont="1" applyAlignment="1">
      <alignment horizontal="centerContinuous"/>
    </xf>
    <xf numFmtId="0" fontId="17" fillId="0" borderId="0" xfId="52" applyFont="1" applyFill="1" applyAlignment="1">
      <alignment horizontal="centerContinuous"/>
    </xf>
    <xf numFmtId="0" fontId="17" fillId="0" borderId="0" xfId="52" applyFont="1" applyAlignment="1">
      <alignment horizontal="centerContinuous"/>
    </xf>
    <xf numFmtId="0" fontId="17" fillId="0" borderId="0" xfId="52" applyFont="1" applyAlignment="1">
      <alignment horizontal="right"/>
    </xf>
    <xf numFmtId="0" fontId="17" fillId="0" borderId="34" xfId="52" applyNumberFormat="1" applyFont="1" applyFill="1" applyBorder="1" applyAlignment="1" applyProtection="1">
      <alignment horizontal="center" vertical="center"/>
    </xf>
    <xf numFmtId="0" fontId="17" fillId="0" borderId="33" xfId="52" applyNumberFormat="1" applyFont="1" applyFill="1" applyBorder="1" applyAlignment="1" applyProtection="1">
      <alignment horizontal="center" vertical="center"/>
    </xf>
    <xf numFmtId="0" fontId="17" fillId="0" borderId="39" xfId="52" applyNumberFormat="1" applyFont="1" applyFill="1" applyBorder="1" applyAlignment="1" applyProtection="1">
      <alignment horizontal="center" vertical="center"/>
    </xf>
    <xf numFmtId="49" fontId="11" fillId="0" borderId="34" xfId="52" applyNumberFormat="1" applyFont="1" applyFill="1" applyBorder="1" applyAlignment="1" applyProtection="1">
      <alignment horizontal="left" vertical="center"/>
    </xf>
    <xf numFmtId="179" fontId="11" fillId="0" borderId="31" xfId="52" applyNumberFormat="1" applyFont="1" applyFill="1" applyBorder="1" applyAlignment="1" applyProtection="1">
      <alignment horizontal="left" vertical="center"/>
    </xf>
    <xf numFmtId="0" fontId="4" fillId="0" borderId="0" xfId="52" applyFont="1" applyFill="1"/>
    <xf numFmtId="0" fontId="8" fillId="0" borderId="0" xfId="52" applyFont="1" applyAlignment="1">
      <alignment vertical="center"/>
    </xf>
    <xf numFmtId="0" fontId="23" fillId="0" borderId="0" xfId="52" applyFont="1" applyFill="1" applyAlignment="1">
      <alignment horizontal="centerContinuous"/>
    </xf>
    <xf numFmtId="0" fontId="22" fillId="0" borderId="0" xfId="52" applyFont="1" applyFill="1" applyAlignment="1">
      <alignment horizontal="centerContinuous"/>
    </xf>
    <xf numFmtId="0" fontId="5" fillId="0" borderId="0" xfId="52" applyFont="1"/>
    <xf numFmtId="0" fontId="17" fillId="0" borderId="41" xfId="52" applyNumberFormat="1" applyFont="1" applyFill="1" applyBorder="1" applyAlignment="1" applyProtection="1">
      <alignment horizontal="center" vertical="center" wrapText="1"/>
    </xf>
    <xf numFmtId="0" fontId="17" fillId="0" borderId="37" xfId="52" applyNumberFormat="1" applyFont="1" applyFill="1" applyBorder="1" applyAlignment="1" applyProtection="1">
      <alignment horizontal="center" vertical="center"/>
    </xf>
    <xf numFmtId="0" fontId="17" fillId="0" borderId="39" xfId="52" applyNumberFormat="1" applyFont="1" applyFill="1" applyBorder="1" applyAlignment="1" applyProtection="1">
      <alignment horizontal="center" vertical="center" wrapText="1"/>
    </xf>
    <xf numFmtId="4" fontId="11" fillId="0" borderId="31" xfId="52" applyNumberFormat="1" applyFont="1" applyFill="1" applyBorder="1" applyAlignment="1" applyProtection="1"/>
    <xf numFmtId="4" fontId="11" fillId="0" borderId="34" xfId="52" applyNumberFormat="1" applyFont="1" applyFill="1" applyBorder="1" applyAlignment="1" applyProtection="1"/>
    <xf numFmtId="0" fontId="20" fillId="0" borderId="0" xfId="52" applyFont="1" applyAlignment="1">
      <alignment horizontal="center" vertical="center"/>
    </xf>
    <xf numFmtId="0" fontId="20" fillId="0" borderId="0" xfId="52" applyFont="1" applyAlignment="1">
      <alignment horizontal="right" vertical="center"/>
    </xf>
    <xf numFmtId="49" fontId="24" fillId="0" borderId="0" xfId="52" applyNumberFormat="1" applyFont="1" applyFill="1" applyAlignment="1" applyProtection="1">
      <alignment horizontal="centerContinuous"/>
    </xf>
    <xf numFmtId="0" fontId="22" fillId="0" borderId="0" xfId="52" applyNumberFormat="1" applyFont="1" applyFill="1" applyAlignment="1" applyProtection="1">
      <alignment horizontal="centerContinuous"/>
    </xf>
    <xf numFmtId="0" fontId="11" fillId="0" borderId="0" xfId="52" applyFont="1" applyAlignment="1">
      <alignment horizontal="right" vertical="center"/>
    </xf>
    <xf numFmtId="49" fontId="11" fillId="0" borderId="31" xfId="52" applyNumberFormat="1" applyFont="1" applyFill="1" applyBorder="1" applyAlignment="1" applyProtection="1"/>
    <xf numFmtId="179" fontId="11" fillId="0" borderId="31" xfId="52" applyNumberFormat="1" applyFont="1" applyFill="1" applyBorder="1" applyAlignment="1" applyProtection="1">
      <alignment horizontal="center" vertical="center"/>
    </xf>
    <xf numFmtId="49" fontId="11" fillId="0" borderId="31" xfId="52" applyNumberFormat="1" applyFont="1" applyFill="1" applyBorder="1" applyAlignment="1" applyProtection="1">
      <alignment vertical="center"/>
    </xf>
    <xf numFmtId="179" fontId="11" fillId="0" borderId="31" xfId="52" applyNumberFormat="1" applyFont="1" applyFill="1" applyBorder="1" applyAlignment="1" applyProtection="1">
      <alignment vertical="center"/>
    </xf>
    <xf numFmtId="4" fontId="11" fillId="2" borderId="31" xfId="52" applyNumberFormat="1" applyFont="1" applyFill="1" applyBorder="1" applyAlignment="1">
      <alignment horizontal="right" vertical="center" wrapText="1"/>
    </xf>
    <xf numFmtId="4" fontId="11" fillId="0" borderId="31" xfId="52" applyNumberFormat="1" applyFont="1" applyFill="1" applyBorder="1" applyAlignment="1">
      <alignment horizontal="right" vertical="center" wrapText="1"/>
    </xf>
    <xf numFmtId="0" fontId="11" fillId="0" borderId="31" xfId="52" applyFont="1" applyFill="1" applyBorder="1" applyAlignment="1">
      <alignment vertical="center"/>
    </xf>
    <xf numFmtId="0" fontId="11" fillId="0" borderId="31" xfId="52" applyFont="1" applyBorder="1" applyAlignment="1">
      <alignment vertical="center"/>
    </xf>
    <xf numFmtId="49" fontId="18" fillId="0" borderId="0" xfId="52" applyNumberFormat="1"/>
    <xf numFmtId="49" fontId="8" fillId="0" borderId="0" xfId="52" applyNumberFormat="1" applyFont="1" applyFill="1" applyAlignment="1" applyProtection="1">
      <alignment horizontal="left" vertical="center"/>
    </xf>
    <xf numFmtId="49" fontId="22" fillId="0" borderId="0" xfId="52" applyNumberFormat="1" applyFont="1" applyFill="1" applyAlignment="1">
      <alignment horizontal="centerContinuous"/>
    </xf>
    <xf numFmtId="49" fontId="11" fillId="0" borderId="0" xfId="52" applyNumberFormat="1" applyFont="1" applyFill="1"/>
    <xf numFmtId="0" fontId="11" fillId="0" borderId="0" xfId="52" applyNumberFormat="1" applyFont="1" applyFill="1" applyAlignment="1" applyProtection="1">
      <alignment horizontal="right"/>
    </xf>
    <xf numFmtId="49" fontId="17" fillId="0" borderId="31" xfId="52" applyNumberFormat="1" applyFont="1" applyFill="1" applyBorder="1" applyAlignment="1" applyProtection="1">
      <alignment horizontal="center" vertical="center"/>
    </xf>
    <xf numFmtId="49" fontId="17" fillId="0" borderId="36" xfId="52" applyNumberFormat="1" applyFont="1" applyFill="1" applyBorder="1" applyAlignment="1" applyProtection="1">
      <alignment horizontal="center" vertical="center"/>
    </xf>
    <xf numFmtId="176" fontId="17" fillId="0" borderId="36" xfId="52" applyNumberFormat="1" applyFont="1" applyFill="1" applyBorder="1" applyAlignment="1" applyProtection="1">
      <alignment horizontal="right" vertical="center"/>
    </xf>
    <xf numFmtId="49" fontId="8" fillId="0" borderId="31" xfId="52" applyNumberFormat="1" applyFont="1" applyFill="1" applyBorder="1" applyAlignment="1">
      <alignment horizontal="left" vertical="center" wrapText="1"/>
    </xf>
    <xf numFmtId="49" fontId="5" fillId="0" borderId="31" xfId="52" applyNumberFormat="1" applyFont="1" applyFill="1" applyBorder="1" applyAlignment="1">
      <alignment horizontal="left" vertical="center" wrapText="1"/>
    </xf>
    <xf numFmtId="0" fontId="5" fillId="0" borderId="31" xfId="52" applyFont="1" applyFill="1" applyBorder="1" applyAlignment="1">
      <alignment horizontal="left" vertical="center" wrapText="1"/>
    </xf>
    <xf numFmtId="176" fontId="18" fillId="0" borderId="0" xfId="52" applyNumberFormat="1"/>
    <xf numFmtId="0" fontId="5" fillId="0" borderId="31" xfId="0" applyFont="1" applyFill="1" applyBorder="1" applyAlignment="1">
      <alignment horizontal="left" vertical="center" shrinkToFit="1"/>
    </xf>
    <xf numFmtId="176" fontId="17" fillId="2" borderId="36" xfId="52" applyNumberFormat="1" applyFont="1" applyFill="1" applyBorder="1" applyAlignment="1" applyProtection="1">
      <alignment horizontal="right" vertical="center"/>
    </xf>
    <xf numFmtId="49" fontId="4" fillId="0" borderId="0" xfId="52" applyNumberFormat="1" applyFont="1" applyFill="1"/>
    <xf numFmtId="49" fontId="18" fillId="0" borderId="0" xfId="52" applyNumberFormat="1" applyFill="1"/>
    <xf numFmtId="0" fontId="5" fillId="0" borderId="0" xfId="50" applyFont="1"/>
    <xf numFmtId="0" fontId="18" fillId="0" borderId="0" xfId="50" applyAlignment="1">
      <alignment wrapText="1"/>
    </xf>
    <xf numFmtId="0" fontId="18" fillId="0" borderId="0" xfId="50"/>
    <xf numFmtId="0" fontId="5" fillId="0" borderId="0" xfId="50" applyFont="1" applyAlignment="1">
      <alignment wrapText="1"/>
    </xf>
    <xf numFmtId="0" fontId="9" fillId="0" borderId="0" xfId="50" applyNumberFormat="1" applyFont="1" applyFill="1" applyAlignment="1" applyProtection="1">
      <alignment horizontal="centerContinuous"/>
    </xf>
    <xf numFmtId="0" fontId="5" fillId="0" borderId="0" xfId="50" applyFont="1" applyAlignment="1">
      <alignment horizontal="centerContinuous"/>
    </xf>
    <xf numFmtId="0" fontId="5" fillId="0" borderId="0" xfId="50" applyFont="1" applyFill="1" applyAlignment="1">
      <alignment wrapText="1"/>
    </xf>
    <xf numFmtId="0" fontId="11" fillId="0" borderId="0" xfId="50" applyFont="1" applyFill="1" applyAlignment="1">
      <alignment wrapText="1"/>
    </xf>
    <xf numFmtId="0" fontId="11" fillId="0" borderId="0" xfId="50" applyFont="1" applyAlignment="1">
      <alignment wrapText="1"/>
    </xf>
    <xf numFmtId="0" fontId="11" fillId="0" borderId="0" xfId="50" applyNumberFormat="1" applyFont="1" applyFill="1" applyAlignment="1" applyProtection="1">
      <alignment horizontal="right"/>
    </xf>
    <xf numFmtId="0" fontId="17" fillId="0" borderId="31" xfId="50" applyNumberFormat="1" applyFont="1" applyFill="1" applyBorder="1" applyAlignment="1" applyProtection="1">
      <alignment horizontal="center" vertical="center" wrapText="1"/>
    </xf>
    <xf numFmtId="0" fontId="17" fillId="0" borderId="36" xfId="50" applyNumberFormat="1" applyFont="1" applyFill="1" applyBorder="1" applyAlignment="1" applyProtection="1">
      <alignment horizontal="center" vertical="center" wrapText="1"/>
    </xf>
    <xf numFmtId="0" fontId="11" fillId="0" borderId="36" xfId="50" applyFont="1" applyBorder="1" applyAlignment="1">
      <alignment horizontal="center" vertical="center"/>
    </xf>
    <xf numFmtId="4" fontId="11" fillId="0" borderId="39" xfId="50" applyNumberFormat="1" applyFont="1" applyFill="1" applyBorder="1" applyAlignment="1">
      <alignment horizontal="right" vertical="center" wrapText="1"/>
    </xf>
    <xf numFmtId="4" fontId="11" fillId="0" borderId="36" xfId="50" applyNumberFormat="1" applyFont="1" applyBorder="1" applyAlignment="1">
      <alignment horizontal="left" vertical="center"/>
    </xf>
    <xf numFmtId="4" fontId="11" fillId="0" borderId="36" xfId="50" applyNumberFormat="1" applyFont="1" applyBorder="1" applyAlignment="1">
      <alignment horizontal="right" vertical="center"/>
    </xf>
    <xf numFmtId="0" fontId="11" fillId="0" borderId="34" xfId="50" applyFont="1" applyFill="1" applyBorder="1" applyAlignment="1">
      <alignment horizontal="left" vertical="center"/>
    </xf>
    <xf numFmtId="4" fontId="11" fillId="0" borderId="33" xfId="50" applyNumberFormat="1" applyFont="1" applyFill="1" applyBorder="1" applyAlignment="1" applyProtection="1">
      <alignment horizontal="right" vertical="center" wrapText="1"/>
    </xf>
    <xf numFmtId="4" fontId="11" fillId="0" borderId="38" xfId="50" applyNumberFormat="1" applyFont="1" applyFill="1" applyBorder="1" applyAlignment="1">
      <alignment horizontal="left" vertical="center" wrapText="1"/>
    </xf>
    <xf numFmtId="4" fontId="11" fillId="0" borderId="31" xfId="50" applyNumberFormat="1" applyFont="1" applyFill="1" applyBorder="1" applyAlignment="1" applyProtection="1">
      <alignment horizontal="right" vertical="center" wrapText="1"/>
    </xf>
    <xf numFmtId="4" fontId="11" fillId="0" borderId="38" xfId="50" applyNumberFormat="1" applyFont="1" applyBorder="1" applyAlignment="1">
      <alignment horizontal="left" vertical="center" wrapText="1"/>
    </xf>
    <xf numFmtId="0" fontId="11" fillId="0" borderId="34" xfId="50" applyFont="1" applyBorder="1" applyAlignment="1">
      <alignment horizontal="left" vertical="center"/>
    </xf>
    <xf numFmtId="4" fontId="11" fillId="0" borderId="36" xfId="50" applyNumberFormat="1" applyFont="1" applyFill="1" applyBorder="1" applyAlignment="1" applyProtection="1">
      <alignment horizontal="right" vertical="center" wrapText="1"/>
    </xf>
    <xf numFmtId="0" fontId="11" fillId="0" borderId="31" xfId="50" applyFont="1" applyBorder="1" applyAlignment="1">
      <alignment horizontal="center" vertical="center"/>
    </xf>
    <xf numFmtId="4" fontId="11" fillId="0" borderId="31" xfId="50" applyNumberFormat="1" applyFont="1" applyFill="1" applyBorder="1" applyAlignment="1">
      <alignment horizontal="left" vertical="center" wrapText="1"/>
    </xf>
    <xf numFmtId="4" fontId="11" fillId="0" borderId="31" xfId="50" applyNumberFormat="1" applyFont="1" applyBorder="1" applyAlignment="1">
      <alignment horizontal="center" vertical="center"/>
    </xf>
    <xf numFmtId="4" fontId="11" fillId="0" borderId="31" xfId="50" applyNumberFormat="1" applyFont="1" applyFill="1" applyBorder="1" applyAlignment="1">
      <alignment horizontal="right" vertical="center" wrapText="1"/>
    </xf>
    <xf numFmtId="4" fontId="11" fillId="0" borderId="31" xfId="50" applyNumberFormat="1" applyFont="1" applyFill="1" applyBorder="1" applyAlignment="1" applyProtection="1">
      <alignment horizontal="right" vertical="center"/>
    </xf>
    <xf numFmtId="4" fontId="11" fillId="0" borderId="31" xfId="50" applyNumberFormat="1" applyFont="1" applyBorder="1" applyAlignment="1">
      <alignment horizontal="right" vertical="center"/>
    </xf>
    <xf numFmtId="4" fontId="11" fillId="0" borderId="31" xfId="50" applyNumberFormat="1" applyFont="1" applyFill="1" applyBorder="1" applyAlignment="1">
      <alignment horizontal="right" vertical="center"/>
    </xf>
    <xf numFmtId="4" fontId="11" fillId="0" borderId="31" xfId="50" applyNumberFormat="1" applyFont="1" applyFill="1" applyBorder="1" applyAlignment="1">
      <alignment horizontal="center" vertical="center"/>
    </xf>
    <xf numFmtId="0" fontId="18" fillId="0" borderId="32" xfId="50" applyBorder="1" applyAlignment="1">
      <alignment wrapText="1"/>
    </xf>
    <xf numFmtId="0" fontId="5" fillId="0" borderId="0" xfId="50" applyFont="1" applyFill="1"/>
    <xf numFmtId="0" fontId="0" fillId="0" borderId="0" xfId="0" applyAlignment="1">
      <alignment horizontal="center"/>
    </xf>
    <xf numFmtId="0" fontId="25" fillId="0" borderId="0" xfId="0" applyFont="1" applyAlignment="1">
      <alignment horizontal="center"/>
    </xf>
    <xf numFmtId="0" fontId="26" fillId="0" borderId="31" xfId="0" applyFont="1" applyBorder="1" applyAlignment="1">
      <alignment horizontal="center" vertical="center"/>
    </xf>
    <xf numFmtId="0" fontId="27" fillId="0" borderId="31" xfId="0" applyFont="1" applyBorder="1" applyAlignment="1">
      <alignment horizontal="center"/>
    </xf>
    <xf numFmtId="0" fontId="27" fillId="0" borderId="31" xfId="0" applyFont="1" applyBorder="1"/>
    <xf numFmtId="0" fontId="27" fillId="3" borderId="31" xfId="0" applyFont="1" applyFill="1" applyBorder="1" applyAlignment="1">
      <alignment horizontal="center"/>
    </xf>
    <xf numFmtId="0" fontId="27" fillId="3" borderId="31" xfId="0" applyFont="1" applyFill="1" applyBorder="1"/>
    <xf numFmtId="49" fontId="5" fillId="0" borderId="31" xfId="52" applyNumberFormat="1" applyFont="1" applyFill="1" applyBorder="1" applyAlignment="1" quotePrefix="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千位分隔 2" xfId="51"/>
    <cellStyle name="常规 4" xfId="52"/>
    <cellStyle name="常规 5" xfId="53"/>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I258"/>
  <sheetViews>
    <sheetView topLeftCell="B1" workbookViewId="0">
      <selection activeCell="C23" sqref="C23"/>
    </sheetView>
  </sheetViews>
  <sheetFormatPr defaultColWidth="9" defaultRowHeight="13.5"/>
  <cols>
    <col min="1" max="1" width="15" style="256" hidden="1" customWidth="1"/>
    <col min="2" max="2" width="15.375" style="256" customWidth="1"/>
    <col min="3" max="3" width="59.75" customWidth="1"/>
    <col min="4" max="4" width="13" style="256" customWidth="1"/>
    <col min="5" max="5" width="101.5" customWidth="1"/>
    <col min="6" max="6" width="29.25" customWidth="1"/>
    <col min="7" max="7" width="30.75" style="256" customWidth="1"/>
    <col min="8" max="8" width="28.5" style="256" customWidth="1"/>
    <col min="9" max="9" width="72.875" customWidth="1"/>
  </cols>
  <sheetData>
    <row r="2" ht="24.75" customHeight="1" spans="1:9">
      <c r="A2" s="257" t="s">
        <v>0</v>
      </c>
      <c r="B2" s="257"/>
      <c r="C2" s="257"/>
      <c r="D2" s="257"/>
      <c r="E2" s="257"/>
      <c r="F2" s="257"/>
      <c r="G2" s="257"/>
      <c r="H2" s="257"/>
      <c r="I2" s="257"/>
    </row>
    <row r="4" ht="22.5" spans="1:9">
      <c r="A4" s="258" t="s">
        <v>1</v>
      </c>
      <c r="B4" s="258" t="s">
        <v>2</v>
      </c>
      <c r="C4" s="258" t="s">
        <v>3</v>
      </c>
      <c r="D4" s="258" t="s">
        <v>4</v>
      </c>
      <c r="E4" s="258" t="s">
        <v>5</v>
      </c>
      <c r="F4" s="258" t="s">
        <v>6</v>
      </c>
      <c r="G4" s="258" t="s">
        <v>7</v>
      </c>
      <c r="H4" s="258" t="s">
        <v>8</v>
      </c>
      <c r="I4" s="258" t="s">
        <v>9</v>
      </c>
    </row>
    <row r="5" ht="22.5" spans="1:9">
      <c r="A5" s="259">
        <v>100001</v>
      </c>
      <c r="B5" s="259">
        <v>1</v>
      </c>
      <c r="C5" s="260" t="s">
        <v>10</v>
      </c>
      <c r="D5" s="259"/>
      <c r="E5" s="260" t="s">
        <v>10</v>
      </c>
      <c r="F5" s="260" t="s">
        <v>11</v>
      </c>
      <c r="G5" s="259" t="s">
        <v>12</v>
      </c>
      <c r="H5" s="259"/>
      <c r="I5" s="260"/>
    </row>
    <row r="6" ht="22.5" spans="1:9">
      <c r="A6" s="259">
        <v>102001</v>
      </c>
      <c r="B6" s="259">
        <v>2</v>
      </c>
      <c r="C6" s="260" t="s">
        <v>13</v>
      </c>
      <c r="D6" s="259"/>
      <c r="E6" s="260" t="s">
        <v>13</v>
      </c>
      <c r="F6" s="260" t="s">
        <v>11</v>
      </c>
      <c r="G6" s="259" t="s">
        <v>12</v>
      </c>
      <c r="H6" s="259"/>
      <c r="I6" s="260"/>
    </row>
    <row r="7" ht="22.5" spans="1:9">
      <c r="A7" s="259">
        <v>101001</v>
      </c>
      <c r="B7" s="259">
        <v>3</v>
      </c>
      <c r="C7" s="260" t="s">
        <v>14</v>
      </c>
      <c r="D7" s="259"/>
      <c r="E7" s="260" t="s">
        <v>14</v>
      </c>
      <c r="F7" s="260" t="s">
        <v>11</v>
      </c>
      <c r="G7" s="259" t="s">
        <v>12</v>
      </c>
      <c r="H7" s="259"/>
      <c r="I7" s="260"/>
    </row>
    <row r="8" ht="22.5" spans="1:9">
      <c r="A8" s="259">
        <v>146001</v>
      </c>
      <c r="B8" s="259">
        <v>4</v>
      </c>
      <c r="C8" s="260" t="s">
        <v>15</v>
      </c>
      <c r="D8" s="259" t="s">
        <v>16</v>
      </c>
      <c r="E8" s="260" t="s">
        <v>17</v>
      </c>
      <c r="F8" s="260" t="s">
        <v>11</v>
      </c>
      <c r="G8" s="259" t="s">
        <v>12</v>
      </c>
      <c r="H8" s="259"/>
      <c r="I8" s="260"/>
    </row>
    <row r="9" ht="22.5" spans="1:9">
      <c r="A9" s="259">
        <v>147001</v>
      </c>
      <c r="B9" s="259">
        <v>5</v>
      </c>
      <c r="C9" s="260" t="s">
        <v>18</v>
      </c>
      <c r="D9" s="259"/>
      <c r="E9" s="260" t="s">
        <v>18</v>
      </c>
      <c r="F9" s="260" t="s">
        <v>11</v>
      </c>
      <c r="G9" s="259" t="s">
        <v>12</v>
      </c>
      <c r="H9" s="259"/>
      <c r="I9" s="260"/>
    </row>
    <row r="10" ht="22.5" spans="1:9">
      <c r="A10" s="259">
        <v>148001</v>
      </c>
      <c r="B10" s="259">
        <v>6</v>
      </c>
      <c r="C10" s="260" t="s">
        <v>19</v>
      </c>
      <c r="D10" s="259"/>
      <c r="E10" s="260" t="s">
        <v>19</v>
      </c>
      <c r="F10" s="260" t="s">
        <v>20</v>
      </c>
      <c r="G10" s="259" t="s">
        <v>12</v>
      </c>
      <c r="H10" s="259"/>
      <c r="I10" s="260"/>
    </row>
    <row r="11" ht="22.5" spans="1:9">
      <c r="A11" s="259">
        <v>149001</v>
      </c>
      <c r="B11" s="259">
        <v>7</v>
      </c>
      <c r="C11" s="260" t="s">
        <v>21</v>
      </c>
      <c r="D11" s="259"/>
      <c r="E11" s="260" t="s">
        <v>21</v>
      </c>
      <c r="F11" s="260" t="s">
        <v>11</v>
      </c>
      <c r="G11" s="259" t="s">
        <v>12</v>
      </c>
      <c r="H11" s="259"/>
      <c r="I11" s="260"/>
    </row>
    <row r="12" ht="22.5" spans="1:9">
      <c r="A12" s="259">
        <v>150001</v>
      </c>
      <c r="B12" s="259">
        <v>8</v>
      </c>
      <c r="C12" s="260" t="s">
        <v>22</v>
      </c>
      <c r="D12" s="259"/>
      <c r="E12" s="260" t="s">
        <v>22</v>
      </c>
      <c r="F12" s="260" t="s">
        <v>11</v>
      </c>
      <c r="G12" s="259" t="s">
        <v>12</v>
      </c>
      <c r="H12" s="259"/>
      <c r="I12" s="260"/>
    </row>
    <row r="13" ht="22.5" spans="1:9">
      <c r="A13" s="259">
        <v>154001</v>
      </c>
      <c r="B13" s="259">
        <v>9</v>
      </c>
      <c r="C13" s="260" t="s">
        <v>23</v>
      </c>
      <c r="D13" s="259"/>
      <c r="E13" s="260" t="s">
        <v>23</v>
      </c>
      <c r="F13" s="260" t="s">
        <v>11</v>
      </c>
      <c r="G13" s="259" t="s">
        <v>12</v>
      </c>
      <c r="H13" s="259"/>
      <c r="I13" s="260"/>
    </row>
    <row r="14" ht="22.5" spans="1:9">
      <c r="A14" s="259">
        <v>153001</v>
      </c>
      <c r="B14" s="259">
        <v>10</v>
      </c>
      <c r="C14" s="260" t="s">
        <v>24</v>
      </c>
      <c r="D14" s="259"/>
      <c r="E14" s="260" t="s">
        <v>24</v>
      </c>
      <c r="F14" s="260" t="s">
        <v>11</v>
      </c>
      <c r="G14" s="259" t="s">
        <v>12</v>
      </c>
      <c r="H14" s="259"/>
      <c r="I14" s="260"/>
    </row>
    <row r="15" ht="22.5" spans="1:9">
      <c r="A15" s="259">
        <v>151001</v>
      </c>
      <c r="B15" s="259">
        <v>11</v>
      </c>
      <c r="C15" s="260" t="s">
        <v>25</v>
      </c>
      <c r="D15" s="259"/>
      <c r="E15" s="260" t="s">
        <v>25</v>
      </c>
      <c r="F15" s="260" t="s">
        <v>11</v>
      </c>
      <c r="G15" s="259" t="s">
        <v>12</v>
      </c>
      <c r="H15" s="259"/>
      <c r="I15" s="260"/>
    </row>
    <row r="16" ht="22.5" spans="1:9">
      <c r="A16" s="259">
        <v>155001</v>
      </c>
      <c r="B16" s="259">
        <v>12</v>
      </c>
      <c r="C16" s="260" t="s">
        <v>26</v>
      </c>
      <c r="D16" s="259" t="s">
        <v>16</v>
      </c>
      <c r="E16" s="260" t="s">
        <v>27</v>
      </c>
      <c r="F16" s="260" t="s">
        <v>11</v>
      </c>
      <c r="G16" s="259" t="s">
        <v>12</v>
      </c>
      <c r="H16" s="259"/>
      <c r="I16" s="260"/>
    </row>
    <row r="17" ht="22.5" spans="1:9">
      <c r="A17" s="259">
        <v>335001</v>
      </c>
      <c r="B17" s="259">
        <v>13</v>
      </c>
      <c r="C17" s="260" t="s">
        <v>28</v>
      </c>
      <c r="D17" s="259"/>
      <c r="E17" s="260" t="s">
        <v>28</v>
      </c>
      <c r="F17" s="260" t="s">
        <v>29</v>
      </c>
      <c r="G17" s="259" t="s">
        <v>12</v>
      </c>
      <c r="H17" s="259"/>
      <c r="I17" s="260"/>
    </row>
    <row r="18" ht="22.5" spans="1:9">
      <c r="A18" s="259">
        <v>400001</v>
      </c>
      <c r="B18" s="259">
        <v>14</v>
      </c>
      <c r="C18" s="260" t="s">
        <v>30</v>
      </c>
      <c r="D18" s="259"/>
      <c r="E18" s="260" t="s">
        <v>30</v>
      </c>
      <c r="F18" s="260" t="s">
        <v>31</v>
      </c>
      <c r="G18" s="259" t="s">
        <v>12</v>
      </c>
      <c r="H18" s="259"/>
      <c r="I18" s="260"/>
    </row>
    <row r="19" ht="22.5" spans="1:9">
      <c r="A19" s="259">
        <v>105001</v>
      </c>
      <c r="B19" s="259">
        <v>15</v>
      </c>
      <c r="C19" s="260" t="s">
        <v>32</v>
      </c>
      <c r="D19" s="259"/>
      <c r="E19" s="260" t="s">
        <v>32</v>
      </c>
      <c r="F19" s="260" t="s">
        <v>11</v>
      </c>
      <c r="G19" s="259" t="s">
        <v>12</v>
      </c>
      <c r="H19" s="259"/>
      <c r="I19" s="260"/>
    </row>
    <row r="20" ht="22.5" spans="1:9">
      <c r="A20" s="259">
        <v>103001</v>
      </c>
      <c r="B20" s="259">
        <v>16</v>
      </c>
      <c r="C20" s="260" t="s">
        <v>33</v>
      </c>
      <c r="D20" s="259"/>
      <c r="E20" s="260" t="s">
        <v>33</v>
      </c>
      <c r="F20" s="260" t="s">
        <v>34</v>
      </c>
      <c r="G20" s="259" t="s">
        <v>12</v>
      </c>
      <c r="H20" s="259"/>
      <c r="I20" s="260"/>
    </row>
    <row r="21" ht="22.5" spans="1:9">
      <c r="A21" s="259">
        <v>250001</v>
      </c>
      <c r="B21" s="259">
        <v>17</v>
      </c>
      <c r="C21" s="260" t="s">
        <v>35</v>
      </c>
      <c r="D21" s="259"/>
      <c r="E21" s="260" t="s">
        <v>35</v>
      </c>
      <c r="F21" s="260" t="s">
        <v>20</v>
      </c>
      <c r="G21" s="259" t="s">
        <v>12</v>
      </c>
      <c r="H21" s="259"/>
      <c r="I21" s="260"/>
    </row>
    <row r="22" ht="22.5" spans="1:9">
      <c r="A22" s="259">
        <v>254001</v>
      </c>
      <c r="B22" s="259">
        <v>18</v>
      </c>
      <c r="C22" s="260" t="s">
        <v>36</v>
      </c>
      <c r="D22" s="259" t="s">
        <v>16</v>
      </c>
      <c r="E22" s="260" t="s">
        <v>37</v>
      </c>
      <c r="F22" s="260" t="s">
        <v>20</v>
      </c>
      <c r="G22" s="259" t="s">
        <v>12</v>
      </c>
      <c r="H22" s="259"/>
      <c r="I22" s="260"/>
    </row>
    <row r="23" ht="22.5" spans="1:9">
      <c r="A23" s="259">
        <v>403001</v>
      </c>
      <c r="B23" s="259">
        <v>19</v>
      </c>
      <c r="C23" s="260" t="s">
        <v>38</v>
      </c>
      <c r="D23" s="259" t="s">
        <v>16</v>
      </c>
      <c r="E23" s="260" t="s">
        <v>39</v>
      </c>
      <c r="F23" s="260" t="s">
        <v>31</v>
      </c>
      <c r="G23" s="259" t="s">
        <v>12</v>
      </c>
      <c r="H23" s="259"/>
      <c r="I23" s="260"/>
    </row>
    <row r="24" ht="22.5" spans="1:9">
      <c r="A24" s="259">
        <v>411001</v>
      </c>
      <c r="B24" s="259">
        <v>20</v>
      </c>
      <c r="C24" s="260" t="s">
        <v>40</v>
      </c>
      <c r="D24" s="259" t="s">
        <v>16</v>
      </c>
      <c r="E24" s="260" t="s">
        <v>41</v>
      </c>
      <c r="F24" s="260" t="s">
        <v>31</v>
      </c>
      <c r="G24" s="259" t="s">
        <v>12</v>
      </c>
      <c r="H24" s="259"/>
      <c r="I24" s="260"/>
    </row>
    <row r="25" ht="22.5" spans="1:9">
      <c r="A25" s="259">
        <v>306001</v>
      </c>
      <c r="B25" s="259">
        <v>21</v>
      </c>
      <c r="C25" s="260" t="s">
        <v>42</v>
      </c>
      <c r="D25" s="259" t="s">
        <v>16</v>
      </c>
      <c r="E25" s="260" t="s">
        <v>43</v>
      </c>
      <c r="F25" s="260" t="s">
        <v>44</v>
      </c>
      <c r="G25" s="259" t="s">
        <v>12</v>
      </c>
      <c r="H25" s="259"/>
      <c r="I25" s="260"/>
    </row>
    <row r="26" ht="22.5" spans="1:9">
      <c r="A26" s="259">
        <v>104001</v>
      </c>
      <c r="B26" s="259">
        <v>22</v>
      </c>
      <c r="C26" s="260" t="s">
        <v>45</v>
      </c>
      <c r="D26" s="259"/>
      <c r="E26" s="260" t="s">
        <v>46</v>
      </c>
      <c r="F26" s="260" t="s">
        <v>34</v>
      </c>
      <c r="G26" s="259" t="s">
        <v>12</v>
      </c>
      <c r="H26" s="259"/>
      <c r="I26" s="260"/>
    </row>
    <row r="27" ht="22.5" spans="1:9">
      <c r="A27" s="259">
        <v>157001</v>
      </c>
      <c r="B27" s="259">
        <v>23</v>
      </c>
      <c r="C27" s="260" t="s">
        <v>47</v>
      </c>
      <c r="D27" s="259"/>
      <c r="E27" s="260" t="s">
        <v>47</v>
      </c>
      <c r="F27" s="260" t="s">
        <v>11</v>
      </c>
      <c r="G27" s="259" t="s">
        <v>12</v>
      </c>
      <c r="H27" s="259"/>
      <c r="I27" s="260"/>
    </row>
    <row r="28" ht="22.5" spans="1:9">
      <c r="A28" s="259">
        <v>332001</v>
      </c>
      <c r="B28" s="259">
        <v>24</v>
      </c>
      <c r="C28" s="260" t="s">
        <v>48</v>
      </c>
      <c r="D28" s="259"/>
      <c r="E28" s="260" t="s">
        <v>48</v>
      </c>
      <c r="F28" s="260" t="s">
        <v>29</v>
      </c>
      <c r="G28" s="259" t="s">
        <v>12</v>
      </c>
      <c r="H28" s="259"/>
      <c r="I28" s="260"/>
    </row>
    <row r="29" ht="22.5" spans="1:9">
      <c r="A29" s="259">
        <v>169001</v>
      </c>
      <c r="B29" s="259">
        <v>25</v>
      </c>
      <c r="C29" s="260" t="s">
        <v>49</v>
      </c>
      <c r="D29" s="259"/>
      <c r="E29" s="260" t="s">
        <v>49</v>
      </c>
      <c r="F29" s="260" t="s">
        <v>11</v>
      </c>
      <c r="G29" s="259" t="s">
        <v>12</v>
      </c>
      <c r="H29" s="259"/>
      <c r="I29" s="260"/>
    </row>
    <row r="30" ht="22.5" spans="1:9">
      <c r="A30" s="259">
        <v>334001</v>
      </c>
      <c r="B30" s="259">
        <v>26</v>
      </c>
      <c r="C30" s="260" t="s">
        <v>50</v>
      </c>
      <c r="D30" s="259"/>
      <c r="E30" s="260" t="s">
        <v>50</v>
      </c>
      <c r="F30" s="260" t="s">
        <v>29</v>
      </c>
      <c r="G30" s="259" t="s">
        <v>12</v>
      </c>
      <c r="H30" s="259"/>
      <c r="I30" s="260"/>
    </row>
    <row r="31" ht="22.5" spans="1:9">
      <c r="A31" s="259">
        <v>410001</v>
      </c>
      <c r="B31" s="259">
        <v>27</v>
      </c>
      <c r="C31" s="260" t="s">
        <v>51</v>
      </c>
      <c r="D31" s="259" t="s">
        <v>16</v>
      </c>
      <c r="E31" s="260" t="s">
        <v>52</v>
      </c>
      <c r="F31" s="260" t="s">
        <v>31</v>
      </c>
      <c r="G31" s="259" t="s">
        <v>12</v>
      </c>
      <c r="H31" s="259"/>
      <c r="I31" s="260"/>
    </row>
    <row r="32" ht="22.5" spans="1:9">
      <c r="A32" s="259">
        <v>414001</v>
      </c>
      <c r="B32" s="259">
        <v>28</v>
      </c>
      <c r="C32" s="260" t="s">
        <v>53</v>
      </c>
      <c r="D32" s="259" t="s">
        <v>16</v>
      </c>
      <c r="E32" s="260" t="s">
        <v>54</v>
      </c>
      <c r="F32" s="260" t="s">
        <v>31</v>
      </c>
      <c r="G32" s="259" t="s">
        <v>12</v>
      </c>
      <c r="H32" s="259"/>
      <c r="I32" s="260"/>
    </row>
    <row r="33" ht="22.5" spans="1:9">
      <c r="A33" s="259">
        <v>416001</v>
      </c>
      <c r="B33" s="259">
        <v>29</v>
      </c>
      <c r="C33" s="260" t="s">
        <v>55</v>
      </c>
      <c r="D33" s="259" t="s">
        <v>16</v>
      </c>
      <c r="E33" s="260" t="s">
        <v>56</v>
      </c>
      <c r="F33" s="260" t="s">
        <v>31</v>
      </c>
      <c r="G33" s="259" t="s">
        <v>12</v>
      </c>
      <c r="H33" s="259"/>
      <c r="I33" s="260"/>
    </row>
    <row r="34" ht="22.5" spans="1:9">
      <c r="A34" s="259">
        <v>409001</v>
      </c>
      <c r="B34" s="259">
        <v>30</v>
      </c>
      <c r="C34" s="260" t="s">
        <v>57</v>
      </c>
      <c r="D34" s="259" t="s">
        <v>16</v>
      </c>
      <c r="E34" s="260" t="s">
        <v>58</v>
      </c>
      <c r="F34" s="260" t="s">
        <v>59</v>
      </c>
      <c r="G34" s="259" t="s">
        <v>12</v>
      </c>
      <c r="H34" s="259"/>
      <c r="I34" s="260"/>
    </row>
    <row r="35" ht="22.5" spans="1:9">
      <c r="A35" s="259">
        <v>307001</v>
      </c>
      <c r="B35" s="259">
        <v>31</v>
      </c>
      <c r="C35" s="260" t="s">
        <v>60</v>
      </c>
      <c r="D35" s="259"/>
      <c r="E35" s="260" t="s">
        <v>60</v>
      </c>
      <c r="F35" s="260" t="s">
        <v>44</v>
      </c>
      <c r="G35" s="259" t="s">
        <v>12</v>
      </c>
      <c r="H35" s="259"/>
      <c r="I35" s="260"/>
    </row>
    <row r="36" ht="22.5" spans="1:9">
      <c r="A36" s="259">
        <v>257001</v>
      </c>
      <c r="B36" s="259">
        <v>32</v>
      </c>
      <c r="C36" s="260" t="s">
        <v>61</v>
      </c>
      <c r="D36" s="259" t="s">
        <v>16</v>
      </c>
      <c r="E36" s="260" t="s">
        <v>62</v>
      </c>
      <c r="F36" s="260" t="s">
        <v>20</v>
      </c>
      <c r="G36" s="259" t="s">
        <v>12</v>
      </c>
      <c r="H36" s="259"/>
      <c r="I36" s="260"/>
    </row>
    <row r="37" ht="22.5" spans="1:9">
      <c r="A37" s="259">
        <v>330001</v>
      </c>
      <c r="B37" s="259">
        <v>33</v>
      </c>
      <c r="C37" s="260" t="s">
        <v>63</v>
      </c>
      <c r="D37" s="259" t="s">
        <v>16</v>
      </c>
      <c r="E37" s="260" t="s">
        <v>64</v>
      </c>
      <c r="F37" s="260" t="s">
        <v>29</v>
      </c>
      <c r="G37" s="259" t="s">
        <v>12</v>
      </c>
      <c r="H37" s="259"/>
      <c r="I37" s="260"/>
    </row>
    <row r="38" ht="22.5" spans="1:9">
      <c r="A38" s="259">
        <v>107001</v>
      </c>
      <c r="B38" s="259">
        <v>34</v>
      </c>
      <c r="C38" s="260" t="s">
        <v>65</v>
      </c>
      <c r="D38" s="259"/>
      <c r="E38" s="260" t="s">
        <v>65</v>
      </c>
      <c r="F38" s="260" t="s">
        <v>11</v>
      </c>
      <c r="G38" s="259" t="s">
        <v>12</v>
      </c>
      <c r="H38" s="259"/>
      <c r="I38" s="260"/>
    </row>
    <row r="39" ht="22.5" spans="1:9">
      <c r="A39" s="261">
        <v>193001</v>
      </c>
      <c r="B39" s="261">
        <v>35</v>
      </c>
      <c r="C39" s="262" t="s">
        <v>66</v>
      </c>
      <c r="D39" s="261" t="s">
        <v>16</v>
      </c>
      <c r="E39" s="262" t="s">
        <v>67</v>
      </c>
      <c r="F39" s="262" t="s">
        <v>44</v>
      </c>
      <c r="G39" s="261" t="s">
        <v>12</v>
      </c>
      <c r="H39" s="261"/>
      <c r="I39" s="262" t="s">
        <v>68</v>
      </c>
    </row>
    <row r="40" ht="22.5" spans="1:9">
      <c r="A40" s="259">
        <v>114001</v>
      </c>
      <c r="B40" s="259">
        <v>36</v>
      </c>
      <c r="C40" s="260" t="s">
        <v>69</v>
      </c>
      <c r="D40" s="259"/>
      <c r="E40" s="260" t="s">
        <v>69</v>
      </c>
      <c r="F40" s="260" t="s">
        <v>11</v>
      </c>
      <c r="G40" s="259" t="s">
        <v>12</v>
      </c>
      <c r="H40" s="259"/>
      <c r="I40" s="260"/>
    </row>
    <row r="41" ht="22.5" spans="1:9">
      <c r="A41" s="259">
        <v>152001</v>
      </c>
      <c r="B41" s="259">
        <v>37</v>
      </c>
      <c r="C41" s="260" t="s">
        <v>70</v>
      </c>
      <c r="D41" s="259"/>
      <c r="E41" s="260" t="s">
        <v>70</v>
      </c>
      <c r="F41" s="260" t="s">
        <v>34</v>
      </c>
      <c r="G41" s="259" t="s">
        <v>12</v>
      </c>
      <c r="H41" s="259"/>
      <c r="I41" s="260"/>
    </row>
    <row r="42" ht="22.5" spans="1:9">
      <c r="A42" s="261"/>
      <c r="B42" s="261"/>
      <c r="C42" s="262" t="s">
        <v>71</v>
      </c>
      <c r="D42" s="261"/>
      <c r="E42" s="262" t="s">
        <v>72</v>
      </c>
      <c r="F42" s="262" t="s">
        <v>11</v>
      </c>
      <c r="G42" s="261"/>
      <c r="H42" s="261"/>
      <c r="I42" s="262" t="s">
        <v>73</v>
      </c>
    </row>
    <row r="43" ht="22.5" spans="1:9">
      <c r="A43" s="259">
        <v>109001</v>
      </c>
      <c r="B43" s="259">
        <v>38</v>
      </c>
      <c r="C43" s="260" t="s">
        <v>74</v>
      </c>
      <c r="D43" s="259" t="s">
        <v>16</v>
      </c>
      <c r="E43" s="260" t="s">
        <v>75</v>
      </c>
      <c r="F43" s="260" t="s">
        <v>11</v>
      </c>
      <c r="G43" s="259" t="s">
        <v>12</v>
      </c>
      <c r="H43" s="259"/>
      <c r="I43" s="260"/>
    </row>
    <row r="44" ht="22.5" spans="1:9">
      <c r="A44" s="259">
        <v>110001</v>
      </c>
      <c r="B44" s="259">
        <v>39</v>
      </c>
      <c r="C44" s="260" t="s">
        <v>76</v>
      </c>
      <c r="D44" s="259" t="s">
        <v>16</v>
      </c>
      <c r="E44" s="260" t="s">
        <v>77</v>
      </c>
      <c r="F44" s="260" t="s">
        <v>11</v>
      </c>
      <c r="G44" s="259" t="s">
        <v>12</v>
      </c>
      <c r="H44" s="259"/>
      <c r="I44" s="260"/>
    </row>
    <row r="45" ht="22.5" spans="1:9">
      <c r="A45" s="259">
        <v>262001</v>
      </c>
      <c r="B45" s="259">
        <v>40</v>
      </c>
      <c r="C45" s="260" t="s">
        <v>78</v>
      </c>
      <c r="D45" s="259"/>
      <c r="E45" s="260" t="s">
        <v>78</v>
      </c>
      <c r="F45" s="260" t="s">
        <v>20</v>
      </c>
      <c r="G45" s="259" t="s">
        <v>12</v>
      </c>
      <c r="H45" s="259"/>
      <c r="I45" s="260"/>
    </row>
    <row r="46" ht="22.5" spans="1:9">
      <c r="A46" s="261">
        <v>182001</v>
      </c>
      <c r="B46" s="261">
        <v>41</v>
      </c>
      <c r="C46" s="262" t="s">
        <v>79</v>
      </c>
      <c r="D46" s="261" t="s">
        <v>16</v>
      </c>
      <c r="E46" s="262" t="s">
        <v>80</v>
      </c>
      <c r="F46" s="262" t="s">
        <v>34</v>
      </c>
      <c r="G46" s="261" t="s">
        <v>12</v>
      </c>
      <c r="H46" s="261"/>
      <c r="I46" s="262" t="s">
        <v>81</v>
      </c>
    </row>
    <row r="47" ht="22.5" spans="1:9">
      <c r="A47" s="259">
        <v>111001</v>
      </c>
      <c r="B47" s="259">
        <v>42</v>
      </c>
      <c r="C47" s="260" t="s">
        <v>82</v>
      </c>
      <c r="D47" s="259"/>
      <c r="E47" s="260" t="s">
        <v>82</v>
      </c>
      <c r="F47" s="260" t="s">
        <v>11</v>
      </c>
      <c r="G47" s="259" t="s">
        <v>12</v>
      </c>
      <c r="H47" s="259"/>
      <c r="I47" s="260"/>
    </row>
    <row r="48" ht="22.5" spans="1:9">
      <c r="A48" s="259">
        <v>309001</v>
      </c>
      <c r="B48" s="259">
        <v>43</v>
      </c>
      <c r="C48" s="260" t="s">
        <v>83</v>
      </c>
      <c r="D48" s="259"/>
      <c r="E48" s="260" t="s">
        <v>83</v>
      </c>
      <c r="F48" s="260" t="s">
        <v>44</v>
      </c>
      <c r="G48" s="259" t="s">
        <v>12</v>
      </c>
      <c r="H48" s="259"/>
      <c r="I48" s="260"/>
    </row>
    <row r="49" ht="22.5" spans="1:9">
      <c r="A49" s="261">
        <v>115001</v>
      </c>
      <c r="B49" s="261">
        <v>44</v>
      </c>
      <c r="C49" s="262" t="s">
        <v>84</v>
      </c>
      <c r="D49" s="261" t="s">
        <v>16</v>
      </c>
      <c r="E49" s="262" t="s">
        <v>85</v>
      </c>
      <c r="F49" s="262" t="s">
        <v>34</v>
      </c>
      <c r="G49" s="261" t="s">
        <v>12</v>
      </c>
      <c r="H49" s="261"/>
      <c r="I49" s="262" t="s">
        <v>86</v>
      </c>
    </row>
    <row r="50" ht="22.5" spans="1:9">
      <c r="A50" s="259">
        <v>305001</v>
      </c>
      <c r="B50" s="259">
        <v>45</v>
      </c>
      <c r="C50" s="260" t="s">
        <v>87</v>
      </c>
      <c r="D50" s="259"/>
      <c r="E50" s="260" t="s">
        <v>87</v>
      </c>
      <c r="F50" s="260" t="s">
        <v>44</v>
      </c>
      <c r="G50" s="259" t="s">
        <v>12</v>
      </c>
      <c r="H50" s="259"/>
      <c r="I50" s="260"/>
    </row>
    <row r="51" ht="22.5" spans="1:9">
      <c r="A51" s="261">
        <v>119001</v>
      </c>
      <c r="B51" s="261">
        <v>46</v>
      </c>
      <c r="C51" s="262" t="s">
        <v>88</v>
      </c>
      <c r="D51" s="261" t="s">
        <v>16</v>
      </c>
      <c r="E51" s="262" t="s">
        <v>89</v>
      </c>
      <c r="F51" s="262" t="s">
        <v>11</v>
      </c>
      <c r="G51" s="261" t="s">
        <v>12</v>
      </c>
      <c r="H51" s="261"/>
      <c r="I51" s="262" t="s">
        <v>68</v>
      </c>
    </row>
    <row r="52" ht="22.5" spans="1:9">
      <c r="A52" s="259">
        <v>190001</v>
      </c>
      <c r="B52" s="259">
        <v>47</v>
      </c>
      <c r="C52" s="260" t="s">
        <v>90</v>
      </c>
      <c r="D52" s="259"/>
      <c r="E52" s="260" t="s">
        <v>90</v>
      </c>
      <c r="F52" s="260" t="s">
        <v>11</v>
      </c>
      <c r="G52" s="259" t="s">
        <v>12</v>
      </c>
      <c r="H52" s="259"/>
      <c r="I52" s="260"/>
    </row>
    <row r="53" ht="22.5" spans="1:9">
      <c r="A53" s="259">
        <v>112001</v>
      </c>
      <c r="B53" s="259">
        <v>48</v>
      </c>
      <c r="C53" s="260" t="s">
        <v>91</v>
      </c>
      <c r="D53" s="259"/>
      <c r="E53" s="260" t="s">
        <v>91</v>
      </c>
      <c r="F53" s="260" t="s">
        <v>11</v>
      </c>
      <c r="G53" s="259" t="s">
        <v>12</v>
      </c>
      <c r="H53" s="259"/>
      <c r="I53" s="260"/>
    </row>
    <row r="54" ht="22.5" spans="1:9">
      <c r="A54" s="259">
        <v>189001</v>
      </c>
      <c r="B54" s="259">
        <v>49</v>
      </c>
      <c r="C54" s="260" t="s">
        <v>92</v>
      </c>
      <c r="D54" s="259" t="s">
        <v>16</v>
      </c>
      <c r="E54" s="260" t="s">
        <v>93</v>
      </c>
      <c r="F54" s="260" t="s">
        <v>94</v>
      </c>
      <c r="G54" s="259" t="s">
        <v>12</v>
      </c>
      <c r="H54" s="259"/>
      <c r="I54" s="260"/>
    </row>
    <row r="55" ht="22.5" spans="1:9">
      <c r="A55" s="259">
        <v>118001</v>
      </c>
      <c r="B55" s="259">
        <v>50</v>
      </c>
      <c r="C55" s="260" t="s">
        <v>95</v>
      </c>
      <c r="D55" s="259" t="s">
        <v>16</v>
      </c>
      <c r="E55" s="260" t="s">
        <v>96</v>
      </c>
      <c r="F55" s="260" t="s">
        <v>11</v>
      </c>
      <c r="G55" s="259" t="s">
        <v>12</v>
      </c>
      <c r="H55" s="259"/>
      <c r="I55" s="260"/>
    </row>
    <row r="56" ht="22.5" spans="1:9">
      <c r="A56" s="261">
        <v>479001</v>
      </c>
      <c r="B56" s="261">
        <v>51</v>
      </c>
      <c r="C56" s="262" t="s">
        <v>97</v>
      </c>
      <c r="D56" s="261" t="s">
        <v>16</v>
      </c>
      <c r="E56" s="262" t="s">
        <v>98</v>
      </c>
      <c r="F56" s="262" t="s">
        <v>34</v>
      </c>
      <c r="G56" s="261" t="s">
        <v>12</v>
      </c>
      <c r="H56" s="261"/>
      <c r="I56" s="262" t="s">
        <v>81</v>
      </c>
    </row>
    <row r="57" ht="22.5" spans="1:9">
      <c r="A57" s="259">
        <v>468001</v>
      </c>
      <c r="B57" s="259">
        <v>52</v>
      </c>
      <c r="C57" s="260" t="s">
        <v>99</v>
      </c>
      <c r="D57" s="259"/>
      <c r="E57" s="260" t="s">
        <v>99</v>
      </c>
      <c r="F57" s="260" t="s">
        <v>34</v>
      </c>
      <c r="G57" s="259" t="s">
        <v>12</v>
      </c>
      <c r="H57" s="259"/>
      <c r="I57" s="260"/>
    </row>
    <row r="58" ht="22.5" spans="1:9">
      <c r="A58" s="259">
        <v>475001</v>
      </c>
      <c r="B58" s="259">
        <v>53</v>
      </c>
      <c r="C58" s="260" t="s">
        <v>100</v>
      </c>
      <c r="D58" s="259"/>
      <c r="E58" s="260" t="s">
        <v>100</v>
      </c>
      <c r="F58" s="260" t="s">
        <v>34</v>
      </c>
      <c r="G58" s="259" t="s">
        <v>12</v>
      </c>
      <c r="H58" s="259"/>
      <c r="I58" s="260"/>
    </row>
    <row r="59" ht="22.5" spans="1:9">
      <c r="A59" s="259">
        <v>476001</v>
      </c>
      <c r="B59" s="259">
        <v>54</v>
      </c>
      <c r="C59" s="260" t="s">
        <v>101</v>
      </c>
      <c r="D59" s="259"/>
      <c r="E59" s="260" t="s">
        <v>101</v>
      </c>
      <c r="F59" s="260" t="s">
        <v>34</v>
      </c>
      <c r="G59" s="259" t="s">
        <v>12</v>
      </c>
      <c r="H59" s="259"/>
      <c r="I59" s="260"/>
    </row>
    <row r="60" ht="22.5" spans="1:9">
      <c r="A60" s="259">
        <v>303001</v>
      </c>
      <c r="B60" s="259">
        <v>55</v>
      </c>
      <c r="C60" s="260" t="s">
        <v>102</v>
      </c>
      <c r="D60" s="259" t="s">
        <v>16</v>
      </c>
      <c r="E60" s="260" t="s">
        <v>103</v>
      </c>
      <c r="F60" s="260" t="s">
        <v>44</v>
      </c>
      <c r="G60" s="259" t="s">
        <v>12</v>
      </c>
      <c r="H60" s="259"/>
      <c r="I60" s="260"/>
    </row>
    <row r="61" ht="22.5" spans="1:9">
      <c r="A61" s="261">
        <v>337001</v>
      </c>
      <c r="B61" s="261">
        <v>56</v>
      </c>
      <c r="C61" s="262" t="s">
        <v>104</v>
      </c>
      <c r="D61" s="261" t="s">
        <v>16</v>
      </c>
      <c r="E61" s="262" t="s">
        <v>104</v>
      </c>
      <c r="F61" s="262" t="s">
        <v>29</v>
      </c>
      <c r="G61" s="261" t="s">
        <v>12</v>
      </c>
      <c r="H61" s="261"/>
      <c r="I61" s="262" t="s">
        <v>105</v>
      </c>
    </row>
    <row r="62" ht="22.5" spans="1:9">
      <c r="A62" s="261">
        <v>331001</v>
      </c>
      <c r="B62" s="261">
        <v>57</v>
      </c>
      <c r="C62" s="262" t="s">
        <v>106</v>
      </c>
      <c r="D62" s="261" t="s">
        <v>16</v>
      </c>
      <c r="E62" s="262" t="s">
        <v>107</v>
      </c>
      <c r="F62" s="262" t="s">
        <v>29</v>
      </c>
      <c r="G62" s="261" t="s">
        <v>12</v>
      </c>
      <c r="H62" s="261"/>
      <c r="I62" s="262" t="s">
        <v>108</v>
      </c>
    </row>
    <row r="63" ht="22.5" spans="1:9">
      <c r="A63" s="259">
        <v>338001</v>
      </c>
      <c r="B63" s="259">
        <v>58</v>
      </c>
      <c r="C63" s="260" t="s">
        <v>109</v>
      </c>
      <c r="D63" s="259"/>
      <c r="E63" s="260" t="s">
        <v>109</v>
      </c>
      <c r="F63" s="260" t="s">
        <v>29</v>
      </c>
      <c r="G63" s="259" t="s">
        <v>12</v>
      </c>
      <c r="H63" s="259"/>
      <c r="I63" s="260"/>
    </row>
    <row r="64" ht="22.5" spans="1:9">
      <c r="A64" s="259">
        <v>273001</v>
      </c>
      <c r="B64" s="259">
        <v>59</v>
      </c>
      <c r="C64" s="260" t="s">
        <v>110</v>
      </c>
      <c r="D64" s="259"/>
      <c r="E64" s="260" t="s">
        <v>110</v>
      </c>
      <c r="F64" s="260" t="s">
        <v>20</v>
      </c>
      <c r="G64" s="259" t="s">
        <v>12</v>
      </c>
      <c r="H64" s="259"/>
      <c r="I64" s="260"/>
    </row>
    <row r="65" ht="22.5" spans="1:9">
      <c r="A65" s="261"/>
      <c r="B65" s="261"/>
      <c r="C65" s="262" t="s">
        <v>111</v>
      </c>
      <c r="D65" s="261"/>
      <c r="E65" s="262" t="s">
        <v>58</v>
      </c>
      <c r="F65" s="262" t="s">
        <v>59</v>
      </c>
      <c r="G65" s="261"/>
      <c r="H65" s="261"/>
      <c r="I65" s="262" t="s">
        <v>112</v>
      </c>
    </row>
    <row r="66" ht="22.5" spans="1:9">
      <c r="A66" s="259">
        <v>265001</v>
      </c>
      <c r="B66" s="259">
        <v>60</v>
      </c>
      <c r="C66" s="260" t="s">
        <v>113</v>
      </c>
      <c r="D66" s="259"/>
      <c r="E66" s="260" t="s">
        <v>113</v>
      </c>
      <c r="F66" s="260" t="s">
        <v>20</v>
      </c>
      <c r="G66" s="259" t="s">
        <v>12</v>
      </c>
      <c r="H66" s="259"/>
      <c r="I66" s="260"/>
    </row>
    <row r="67" ht="22.5" spans="1:9">
      <c r="A67" s="259">
        <v>127001</v>
      </c>
      <c r="B67" s="259">
        <v>61</v>
      </c>
      <c r="C67" s="260" t="s">
        <v>114</v>
      </c>
      <c r="D67" s="259"/>
      <c r="E67" s="260" t="s">
        <v>114</v>
      </c>
      <c r="F67" s="260" t="s">
        <v>11</v>
      </c>
      <c r="G67" s="259" t="s">
        <v>12</v>
      </c>
      <c r="H67" s="259"/>
      <c r="I67" s="260"/>
    </row>
    <row r="68" ht="22.5" spans="1:9">
      <c r="A68" s="259">
        <v>128001</v>
      </c>
      <c r="B68" s="259">
        <v>62</v>
      </c>
      <c r="C68" s="260" t="s">
        <v>115</v>
      </c>
      <c r="D68" s="259"/>
      <c r="E68" s="260" t="s">
        <v>115</v>
      </c>
      <c r="F68" s="260" t="s">
        <v>11</v>
      </c>
      <c r="G68" s="259" t="s">
        <v>12</v>
      </c>
      <c r="H68" s="259"/>
      <c r="I68" s="260"/>
    </row>
    <row r="69" ht="22.5" spans="1:9">
      <c r="A69" s="259">
        <v>129001</v>
      </c>
      <c r="B69" s="259">
        <v>63</v>
      </c>
      <c r="C69" s="260" t="s">
        <v>116</v>
      </c>
      <c r="D69" s="259"/>
      <c r="E69" s="260" t="s">
        <v>116</v>
      </c>
      <c r="F69" s="260" t="s">
        <v>11</v>
      </c>
      <c r="G69" s="259" t="s">
        <v>12</v>
      </c>
      <c r="H69" s="259"/>
      <c r="I69" s="260"/>
    </row>
    <row r="70" ht="22.5" spans="1:9">
      <c r="A70" s="259">
        <v>132001</v>
      </c>
      <c r="B70" s="259">
        <v>64</v>
      </c>
      <c r="C70" s="260" t="s">
        <v>117</v>
      </c>
      <c r="D70" s="259"/>
      <c r="E70" s="260" t="s">
        <v>117</v>
      </c>
      <c r="F70" s="260" t="s">
        <v>11</v>
      </c>
      <c r="G70" s="259" t="s">
        <v>12</v>
      </c>
      <c r="H70" s="259"/>
      <c r="I70" s="260"/>
    </row>
    <row r="71" ht="22.5" spans="1:9">
      <c r="A71" s="259">
        <v>301001</v>
      </c>
      <c r="B71" s="259">
        <v>65</v>
      </c>
      <c r="C71" s="260" t="s">
        <v>118</v>
      </c>
      <c r="D71" s="259"/>
      <c r="E71" s="260" t="s">
        <v>118</v>
      </c>
      <c r="F71" s="260" t="s">
        <v>44</v>
      </c>
      <c r="G71" s="259" t="s">
        <v>12</v>
      </c>
      <c r="H71" s="259"/>
      <c r="I71" s="260"/>
    </row>
    <row r="72" ht="22.5" spans="1:9">
      <c r="A72" s="259">
        <v>269001</v>
      </c>
      <c r="B72" s="259">
        <v>66</v>
      </c>
      <c r="C72" s="260" t="s">
        <v>119</v>
      </c>
      <c r="D72" s="259"/>
      <c r="E72" s="260" t="s">
        <v>119</v>
      </c>
      <c r="F72" s="260" t="s">
        <v>20</v>
      </c>
      <c r="G72" s="259" t="s">
        <v>12</v>
      </c>
      <c r="H72" s="259"/>
      <c r="I72" s="260"/>
    </row>
    <row r="73" ht="22.5" spans="1:9">
      <c r="A73" s="259">
        <v>164001</v>
      </c>
      <c r="B73" s="259">
        <v>67</v>
      </c>
      <c r="C73" s="260" t="s">
        <v>120</v>
      </c>
      <c r="D73" s="259"/>
      <c r="E73" s="260" t="s">
        <v>120</v>
      </c>
      <c r="F73" s="260" t="s">
        <v>11</v>
      </c>
      <c r="G73" s="259" t="s">
        <v>12</v>
      </c>
      <c r="H73" s="259"/>
      <c r="I73" s="260"/>
    </row>
    <row r="74" ht="22.5" spans="1:9">
      <c r="A74" s="259">
        <v>165001</v>
      </c>
      <c r="B74" s="259">
        <v>68</v>
      </c>
      <c r="C74" s="260" t="s">
        <v>121</v>
      </c>
      <c r="D74" s="259"/>
      <c r="E74" s="260" t="s">
        <v>121</v>
      </c>
      <c r="F74" s="260" t="s">
        <v>11</v>
      </c>
      <c r="G74" s="259" t="s">
        <v>12</v>
      </c>
      <c r="H74" s="259"/>
      <c r="I74" s="260"/>
    </row>
    <row r="75" ht="22.5" spans="1:9">
      <c r="A75" s="259">
        <v>166001</v>
      </c>
      <c r="B75" s="259">
        <v>69</v>
      </c>
      <c r="C75" s="260" t="s">
        <v>122</v>
      </c>
      <c r="D75" s="259"/>
      <c r="E75" s="260" t="s">
        <v>122</v>
      </c>
      <c r="F75" s="260" t="s">
        <v>11</v>
      </c>
      <c r="G75" s="259" t="s">
        <v>12</v>
      </c>
      <c r="H75" s="259"/>
      <c r="I75" s="260"/>
    </row>
    <row r="76" ht="22.5" spans="1:9">
      <c r="A76" s="259">
        <v>167001</v>
      </c>
      <c r="B76" s="259">
        <v>70</v>
      </c>
      <c r="C76" s="260" t="s">
        <v>123</v>
      </c>
      <c r="D76" s="259"/>
      <c r="E76" s="260" t="s">
        <v>123</v>
      </c>
      <c r="F76" s="260" t="s">
        <v>11</v>
      </c>
      <c r="G76" s="259" t="s">
        <v>12</v>
      </c>
      <c r="H76" s="259"/>
      <c r="I76" s="260"/>
    </row>
    <row r="77" ht="22.5" spans="1:9">
      <c r="A77" s="259">
        <v>168001</v>
      </c>
      <c r="B77" s="259">
        <v>71</v>
      </c>
      <c r="C77" s="260" t="s">
        <v>124</v>
      </c>
      <c r="D77" s="259"/>
      <c r="E77" s="260" t="s">
        <v>124</v>
      </c>
      <c r="F77" s="260" t="s">
        <v>11</v>
      </c>
      <c r="G77" s="259" t="s">
        <v>12</v>
      </c>
      <c r="H77" s="259"/>
      <c r="I77" s="260"/>
    </row>
    <row r="78" ht="22.5" spans="1:9">
      <c r="A78" s="259">
        <v>187001</v>
      </c>
      <c r="B78" s="259">
        <v>72</v>
      </c>
      <c r="C78" s="260" t="s">
        <v>125</v>
      </c>
      <c r="D78" s="259"/>
      <c r="E78" s="260" t="s">
        <v>125</v>
      </c>
      <c r="F78" s="260" t="s">
        <v>11</v>
      </c>
      <c r="G78" s="259" t="s">
        <v>12</v>
      </c>
      <c r="H78" s="259"/>
      <c r="I78" s="260"/>
    </row>
    <row r="79" ht="22.5" spans="1:9">
      <c r="A79" s="259">
        <v>192001</v>
      </c>
      <c r="B79" s="259">
        <v>73</v>
      </c>
      <c r="C79" s="260" t="s">
        <v>126</v>
      </c>
      <c r="D79" s="259"/>
      <c r="E79" s="260" t="s">
        <v>126</v>
      </c>
      <c r="F79" s="260" t="s">
        <v>11</v>
      </c>
      <c r="G79" s="259" t="s">
        <v>12</v>
      </c>
      <c r="H79" s="259"/>
      <c r="I79" s="260"/>
    </row>
    <row r="80" ht="22.5" spans="1:9">
      <c r="A80" s="259">
        <v>159001</v>
      </c>
      <c r="B80" s="259">
        <v>74</v>
      </c>
      <c r="C80" s="260" t="s">
        <v>127</v>
      </c>
      <c r="D80" s="259"/>
      <c r="E80" s="260" t="s">
        <v>127</v>
      </c>
      <c r="F80" s="260" t="s">
        <v>11</v>
      </c>
      <c r="G80" s="259" t="s">
        <v>12</v>
      </c>
      <c r="H80" s="259"/>
      <c r="I80" s="260"/>
    </row>
    <row r="81" ht="22.5" spans="1:9">
      <c r="A81" s="259">
        <v>160001</v>
      </c>
      <c r="B81" s="259">
        <v>75</v>
      </c>
      <c r="C81" s="260" t="s">
        <v>128</v>
      </c>
      <c r="D81" s="259"/>
      <c r="E81" s="260" t="s">
        <v>128</v>
      </c>
      <c r="F81" s="260" t="s">
        <v>11</v>
      </c>
      <c r="G81" s="259" t="s">
        <v>12</v>
      </c>
      <c r="H81" s="259"/>
      <c r="I81" s="260"/>
    </row>
    <row r="82" ht="22.5" spans="1:9">
      <c r="A82" s="259">
        <v>161001</v>
      </c>
      <c r="B82" s="259">
        <v>76</v>
      </c>
      <c r="C82" s="260" t="s">
        <v>129</v>
      </c>
      <c r="D82" s="259"/>
      <c r="E82" s="260" t="s">
        <v>129</v>
      </c>
      <c r="F82" s="260" t="s">
        <v>11</v>
      </c>
      <c r="G82" s="259" t="s">
        <v>12</v>
      </c>
      <c r="H82" s="259"/>
      <c r="I82" s="260"/>
    </row>
    <row r="83" ht="22.5" spans="1:9">
      <c r="A83" s="259">
        <v>162001</v>
      </c>
      <c r="B83" s="259">
        <v>77</v>
      </c>
      <c r="C83" s="260" t="s">
        <v>130</v>
      </c>
      <c r="D83" s="259"/>
      <c r="E83" s="260" t="s">
        <v>130</v>
      </c>
      <c r="F83" s="260" t="s">
        <v>11</v>
      </c>
      <c r="G83" s="259" t="s">
        <v>12</v>
      </c>
      <c r="H83" s="259"/>
      <c r="I83" s="260"/>
    </row>
    <row r="84" ht="22.5" spans="1:9">
      <c r="A84" s="259">
        <v>163001</v>
      </c>
      <c r="B84" s="259">
        <v>78</v>
      </c>
      <c r="C84" s="260" t="s">
        <v>131</v>
      </c>
      <c r="D84" s="259"/>
      <c r="E84" s="260" t="s">
        <v>131</v>
      </c>
      <c r="F84" s="260" t="s">
        <v>11</v>
      </c>
      <c r="G84" s="259" t="s">
        <v>12</v>
      </c>
      <c r="H84" s="259"/>
      <c r="I84" s="260"/>
    </row>
    <row r="85" ht="22.5" spans="1:9">
      <c r="A85" s="259">
        <v>186001</v>
      </c>
      <c r="B85" s="259">
        <v>79</v>
      </c>
      <c r="C85" s="260" t="s">
        <v>132</v>
      </c>
      <c r="D85" s="259"/>
      <c r="E85" s="260" t="s">
        <v>132</v>
      </c>
      <c r="F85" s="260" t="s">
        <v>11</v>
      </c>
      <c r="G85" s="259" t="s">
        <v>12</v>
      </c>
      <c r="H85" s="259"/>
      <c r="I85" s="260"/>
    </row>
    <row r="86" ht="22.5" spans="1:9">
      <c r="A86" s="259">
        <v>191001</v>
      </c>
      <c r="B86" s="259">
        <v>80</v>
      </c>
      <c r="C86" s="260" t="s">
        <v>133</v>
      </c>
      <c r="D86" s="259"/>
      <c r="E86" s="260" t="s">
        <v>133</v>
      </c>
      <c r="F86" s="260" t="s">
        <v>11</v>
      </c>
      <c r="G86" s="259" t="s">
        <v>12</v>
      </c>
      <c r="H86" s="259"/>
      <c r="I86" s="260"/>
    </row>
    <row r="87" ht="22.5" spans="1:9">
      <c r="A87" s="259">
        <v>137001</v>
      </c>
      <c r="B87" s="259">
        <v>81</v>
      </c>
      <c r="C87" s="260" t="s">
        <v>134</v>
      </c>
      <c r="D87" s="259"/>
      <c r="E87" s="260" t="s">
        <v>134</v>
      </c>
      <c r="F87" s="260" t="s">
        <v>11</v>
      </c>
      <c r="G87" s="259" t="s">
        <v>12</v>
      </c>
      <c r="H87" s="259"/>
      <c r="I87" s="260"/>
    </row>
    <row r="88" ht="22.5" spans="1:9">
      <c r="A88" s="259">
        <v>138001</v>
      </c>
      <c r="B88" s="259">
        <v>82</v>
      </c>
      <c r="C88" s="260" t="s">
        <v>135</v>
      </c>
      <c r="D88" s="259"/>
      <c r="E88" s="260" t="s">
        <v>135</v>
      </c>
      <c r="F88" s="260" t="s">
        <v>11</v>
      </c>
      <c r="G88" s="259" t="s">
        <v>12</v>
      </c>
      <c r="H88" s="259"/>
      <c r="I88" s="260"/>
    </row>
    <row r="89" ht="22.5" spans="1:9">
      <c r="A89" s="259">
        <v>139001</v>
      </c>
      <c r="B89" s="259">
        <v>83</v>
      </c>
      <c r="C89" s="260" t="s">
        <v>136</v>
      </c>
      <c r="D89" s="259"/>
      <c r="E89" s="260" t="s">
        <v>136</v>
      </c>
      <c r="F89" s="260" t="s">
        <v>11</v>
      </c>
      <c r="G89" s="259" t="s">
        <v>12</v>
      </c>
      <c r="H89" s="259"/>
      <c r="I89" s="260"/>
    </row>
    <row r="90" ht="22.5" spans="1:9">
      <c r="A90" s="259">
        <v>140001</v>
      </c>
      <c r="B90" s="259">
        <v>84</v>
      </c>
      <c r="C90" s="260" t="s">
        <v>137</v>
      </c>
      <c r="D90" s="259"/>
      <c r="E90" s="260" t="s">
        <v>137</v>
      </c>
      <c r="F90" s="260" t="s">
        <v>11</v>
      </c>
      <c r="G90" s="259" t="s">
        <v>12</v>
      </c>
      <c r="H90" s="259"/>
      <c r="I90" s="260"/>
    </row>
    <row r="91" ht="22.5" spans="1:9">
      <c r="A91" s="259">
        <v>141001</v>
      </c>
      <c r="B91" s="259">
        <v>85</v>
      </c>
      <c r="C91" s="260" t="s">
        <v>138</v>
      </c>
      <c r="D91" s="259"/>
      <c r="E91" s="260" t="s">
        <v>138</v>
      </c>
      <c r="F91" s="260" t="s">
        <v>11</v>
      </c>
      <c r="G91" s="259" t="s">
        <v>12</v>
      </c>
      <c r="H91" s="259"/>
      <c r="I91" s="260"/>
    </row>
    <row r="92" ht="22.5" spans="1:9">
      <c r="A92" s="259">
        <v>142001</v>
      </c>
      <c r="B92" s="259">
        <v>86</v>
      </c>
      <c r="C92" s="260" t="s">
        <v>139</v>
      </c>
      <c r="D92" s="259"/>
      <c r="E92" s="260" t="s">
        <v>139</v>
      </c>
      <c r="F92" s="260" t="s">
        <v>11</v>
      </c>
      <c r="G92" s="259" t="s">
        <v>12</v>
      </c>
      <c r="H92" s="259"/>
      <c r="I92" s="260"/>
    </row>
    <row r="93" ht="22.5" spans="1:9">
      <c r="A93" s="259">
        <v>143001</v>
      </c>
      <c r="B93" s="259">
        <v>87</v>
      </c>
      <c r="C93" s="260" t="s">
        <v>140</v>
      </c>
      <c r="D93" s="259"/>
      <c r="E93" s="260" t="s">
        <v>140</v>
      </c>
      <c r="F93" s="260" t="s">
        <v>11</v>
      </c>
      <c r="G93" s="259" t="s">
        <v>12</v>
      </c>
      <c r="H93" s="259"/>
      <c r="I93" s="260"/>
    </row>
    <row r="94" ht="22.5" spans="1:9">
      <c r="A94" s="259">
        <v>134001</v>
      </c>
      <c r="B94" s="259">
        <v>88</v>
      </c>
      <c r="C94" s="260" t="s">
        <v>141</v>
      </c>
      <c r="D94" s="259"/>
      <c r="E94" s="260" t="s">
        <v>141</v>
      </c>
      <c r="F94" s="260" t="s">
        <v>11</v>
      </c>
      <c r="G94" s="259" t="s">
        <v>12</v>
      </c>
      <c r="H94" s="259"/>
      <c r="I94" s="260"/>
    </row>
    <row r="95" ht="22.5" spans="1:9">
      <c r="A95" s="259">
        <v>133001</v>
      </c>
      <c r="B95" s="259">
        <v>89</v>
      </c>
      <c r="C95" s="260" t="s">
        <v>142</v>
      </c>
      <c r="D95" s="259"/>
      <c r="E95" s="260" t="s">
        <v>142</v>
      </c>
      <c r="F95" s="260" t="s">
        <v>11</v>
      </c>
      <c r="G95" s="259" t="s">
        <v>12</v>
      </c>
      <c r="H95" s="259"/>
      <c r="I95" s="260"/>
    </row>
    <row r="96" ht="22.5" spans="1:9">
      <c r="A96" s="259">
        <v>135001</v>
      </c>
      <c r="B96" s="259">
        <v>90</v>
      </c>
      <c r="C96" s="260" t="s">
        <v>143</v>
      </c>
      <c r="D96" s="259"/>
      <c r="E96" s="260" t="s">
        <v>143</v>
      </c>
      <c r="F96" s="260" t="s">
        <v>11</v>
      </c>
      <c r="G96" s="259" t="s">
        <v>12</v>
      </c>
      <c r="H96" s="259"/>
      <c r="I96" s="260"/>
    </row>
    <row r="97" ht="22.5" spans="1:9">
      <c r="A97" s="259">
        <v>175001</v>
      </c>
      <c r="B97" s="259">
        <v>91</v>
      </c>
      <c r="C97" s="260" t="s">
        <v>144</v>
      </c>
      <c r="D97" s="259"/>
      <c r="E97" s="260" t="s">
        <v>144</v>
      </c>
      <c r="F97" s="260" t="s">
        <v>11</v>
      </c>
      <c r="G97" s="259" t="s">
        <v>12</v>
      </c>
      <c r="H97" s="259"/>
      <c r="I97" s="260"/>
    </row>
    <row r="98" ht="22.5" spans="1:9">
      <c r="A98" s="259">
        <v>255001</v>
      </c>
      <c r="B98" s="259">
        <v>92</v>
      </c>
      <c r="C98" s="260" t="s">
        <v>145</v>
      </c>
      <c r="D98" s="259"/>
      <c r="E98" s="260" t="s">
        <v>145</v>
      </c>
      <c r="F98" s="260" t="s">
        <v>20</v>
      </c>
      <c r="G98" s="259" t="s">
        <v>12</v>
      </c>
      <c r="H98" s="259"/>
      <c r="I98" s="260"/>
    </row>
    <row r="99" ht="22.5" spans="1:9">
      <c r="A99" s="259">
        <v>267001</v>
      </c>
      <c r="B99" s="259">
        <v>93</v>
      </c>
      <c r="C99" s="260" t="s">
        <v>146</v>
      </c>
      <c r="D99" s="259"/>
      <c r="E99" s="260" t="s">
        <v>146</v>
      </c>
      <c r="F99" s="260" t="s">
        <v>20</v>
      </c>
      <c r="G99" s="259" t="s">
        <v>12</v>
      </c>
      <c r="H99" s="259"/>
      <c r="I99" s="260"/>
    </row>
    <row r="100" ht="22.5" spans="1:9">
      <c r="A100" s="259">
        <v>144001</v>
      </c>
      <c r="B100" s="259">
        <v>94</v>
      </c>
      <c r="C100" s="260" t="s">
        <v>147</v>
      </c>
      <c r="D100" s="259"/>
      <c r="E100" s="260" t="s">
        <v>147</v>
      </c>
      <c r="F100" s="260" t="s">
        <v>11</v>
      </c>
      <c r="G100" s="259" t="s">
        <v>12</v>
      </c>
      <c r="H100" s="259"/>
      <c r="I100" s="260"/>
    </row>
    <row r="101" ht="22.5" spans="1:9">
      <c r="A101" s="259">
        <v>259001</v>
      </c>
      <c r="B101" s="259">
        <v>95</v>
      </c>
      <c r="C101" s="260" t="s">
        <v>148</v>
      </c>
      <c r="D101" s="259"/>
      <c r="E101" s="260" t="s">
        <v>148</v>
      </c>
      <c r="F101" s="260" t="s">
        <v>20</v>
      </c>
      <c r="G101" s="259" t="s">
        <v>12</v>
      </c>
      <c r="H101" s="259"/>
      <c r="I101" s="260"/>
    </row>
    <row r="102" ht="22.5" spans="1:9">
      <c r="A102" s="259">
        <v>260001</v>
      </c>
      <c r="B102" s="259">
        <v>96</v>
      </c>
      <c r="C102" s="260" t="s">
        <v>149</v>
      </c>
      <c r="D102" s="259"/>
      <c r="E102" s="260" t="s">
        <v>149</v>
      </c>
      <c r="F102" s="260" t="s">
        <v>20</v>
      </c>
      <c r="G102" s="259" t="s">
        <v>12</v>
      </c>
      <c r="H102" s="259"/>
      <c r="I102" s="260"/>
    </row>
    <row r="103" ht="22.5" spans="1:9">
      <c r="A103" s="259">
        <v>185001</v>
      </c>
      <c r="B103" s="259">
        <v>97</v>
      </c>
      <c r="C103" s="260" t="s">
        <v>150</v>
      </c>
      <c r="D103" s="259"/>
      <c r="E103" s="260" t="s">
        <v>150</v>
      </c>
      <c r="F103" s="260" t="s">
        <v>11</v>
      </c>
      <c r="G103" s="259" t="s">
        <v>12</v>
      </c>
      <c r="H103" s="259"/>
      <c r="I103" s="260"/>
    </row>
    <row r="104" ht="22.5" spans="1:9">
      <c r="A104" s="259">
        <v>333001</v>
      </c>
      <c r="B104" s="259">
        <v>98</v>
      </c>
      <c r="C104" s="260" t="s">
        <v>151</v>
      </c>
      <c r="D104" s="259"/>
      <c r="E104" s="260" t="s">
        <v>151</v>
      </c>
      <c r="F104" s="260" t="s">
        <v>29</v>
      </c>
      <c r="G104" s="259" t="s">
        <v>12</v>
      </c>
      <c r="H104" s="259"/>
      <c r="I104" s="260"/>
    </row>
    <row r="105" ht="22.5" spans="1:9">
      <c r="A105" s="259">
        <v>122001</v>
      </c>
      <c r="B105" s="259">
        <v>99</v>
      </c>
      <c r="C105" s="260" t="s">
        <v>152</v>
      </c>
      <c r="D105" s="259"/>
      <c r="E105" s="260" t="s">
        <v>152</v>
      </c>
      <c r="F105" s="260" t="s">
        <v>34</v>
      </c>
      <c r="G105" s="259" t="s">
        <v>12</v>
      </c>
      <c r="H105" s="259"/>
      <c r="I105" s="260"/>
    </row>
    <row r="106" ht="22.5" spans="1:9">
      <c r="A106" s="259">
        <v>136001</v>
      </c>
      <c r="B106" s="259">
        <v>100</v>
      </c>
      <c r="C106" s="260" t="s">
        <v>153</v>
      </c>
      <c r="D106" s="259"/>
      <c r="E106" s="260" t="s">
        <v>153</v>
      </c>
      <c r="F106" s="260" t="s">
        <v>29</v>
      </c>
      <c r="G106" s="259" t="s">
        <v>12</v>
      </c>
      <c r="H106" s="259"/>
      <c r="I106" s="260"/>
    </row>
    <row r="107" ht="22.5" spans="1:9">
      <c r="A107" s="259">
        <v>251001</v>
      </c>
      <c r="B107" s="259">
        <v>101</v>
      </c>
      <c r="C107" s="260" t="s">
        <v>154</v>
      </c>
      <c r="D107" s="259"/>
      <c r="E107" s="260" t="s">
        <v>154</v>
      </c>
      <c r="F107" s="260" t="s">
        <v>20</v>
      </c>
      <c r="G107" s="259" t="s">
        <v>12</v>
      </c>
      <c r="H107" s="259"/>
      <c r="I107" s="260"/>
    </row>
    <row r="108" ht="22.5" spans="1:9">
      <c r="A108" s="259">
        <v>174001</v>
      </c>
      <c r="B108" s="259">
        <v>102</v>
      </c>
      <c r="C108" s="260" t="s">
        <v>155</v>
      </c>
      <c r="D108" s="259"/>
      <c r="E108" s="260" t="s">
        <v>155</v>
      </c>
      <c r="F108" s="260" t="s">
        <v>11</v>
      </c>
      <c r="G108" s="259" t="s">
        <v>12</v>
      </c>
      <c r="H108" s="259"/>
      <c r="I108" s="260"/>
    </row>
    <row r="109" ht="22.5" spans="1:9">
      <c r="A109" s="259">
        <v>268001</v>
      </c>
      <c r="B109" s="259">
        <v>103</v>
      </c>
      <c r="C109" s="260" t="s">
        <v>156</v>
      </c>
      <c r="D109" s="259"/>
      <c r="E109" s="260" t="s">
        <v>156</v>
      </c>
      <c r="F109" s="260" t="s">
        <v>20</v>
      </c>
      <c r="G109" s="259" t="s">
        <v>12</v>
      </c>
      <c r="H109" s="259"/>
      <c r="I109" s="260"/>
    </row>
    <row r="110" ht="22.5" spans="1:9">
      <c r="A110" s="259">
        <v>258001</v>
      </c>
      <c r="B110" s="259">
        <v>104</v>
      </c>
      <c r="C110" s="260" t="s">
        <v>157</v>
      </c>
      <c r="D110" s="259"/>
      <c r="E110" s="260" t="s">
        <v>157</v>
      </c>
      <c r="F110" s="260" t="s">
        <v>20</v>
      </c>
      <c r="G110" s="259" t="s">
        <v>12</v>
      </c>
      <c r="H110" s="259"/>
      <c r="I110" s="260"/>
    </row>
    <row r="111" ht="22.5" spans="1:9">
      <c r="A111" s="259">
        <v>252002</v>
      </c>
      <c r="B111" s="259">
        <v>105</v>
      </c>
      <c r="C111" s="260" t="s">
        <v>158</v>
      </c>
      <c r="D111" s="259"/>
      <c r="E111" s="260" t="s">
        <v>158</v>
      </c>
      <c r="F111" s="260" t="s">
        <v>11</v>
      </c>
      <c r="G111" s="259" t="s">
        <v>12</v>
      </c>
      <c r="H111" s="259"/>
      <c r="I111" s="260"/>
    </row>
    <row r="112" ht="22.5" spans="1:9">
      <c r="A112" s="259">
        <v>256001</v>
      </c>
      <c r="B112" s="259">
        <v>106</v>
      </c>
      <c r="C112" s="260" t="s">
        <v>159</v>
      </c>
      <c r="D112" s="259"/>
      <c r="E112" s="260" t="s">
        <v>159</v>
      </c>
      <c r="F112" s="260" t="s">
        <v>20</v>
      </c>
      <c r="G112" s="259" t="s">
        <v>12</v>
      </c>
      <c r="H112" s="259"/>
      <c r="I112" s="260"/>
    </row>
    <row r="113" ht="22.5" spans="1:9">
      <c r="A113" s="259">
        <v>272001</v>
      </c>
      <c r="B113" s="259">
        <v>107</v>
      </c>
      <c r="C113" s="260" t="s">
        <v>160</v>
      </c>
      <c r="D113" s="259"/>
      <c r="E113" s="260" t="s">
        <v>160</v>
      </c>
      <c r="F113" s="260" t="s">
        <v>20</v>
      </c>
      <c r="G113" s="259" t="s">
        <v>12</v>
      </c>
      <c r="H113" s="259"/>
      <c r="I113" s="260"/>
    </row>
    <row r="114" ht="22.5" spans="1:9">
      <c r="A114" s="259">
        <v>311001</v>
      </c>
      <c r="B114" s="259">
        <v>108</v>
      </c>
      <c r="C114" s="260" t="s">
        <v>161</v>
      </c>
      <c r="D114" s="259"/>
      <c r="E114" s="260" t="s">
        <v>161</v>
      </c>
      <c r="F114" s="260" t="s">
        <v>44</v>
      </c>
      <c r="G114" s="259" t="s">
        <v>12</v>
      </c>
      <c r="H114" s="259"/>
      <c r="I114" s="260"/>
    </row>
    <row r="115" ht="22.5" spans="1:9">
      <c r="A115" s="259">
        <v>312001</v>
      </c>
      <c r="B115" s="259">
        <v>109</v>
      </c>
      <c r="C115" s="260" t="s">
        <v>162</v>
      </c>
      <c r="D115" s="259"/>
      <c r="E115" s="260" t="s">
        <v>162</v>
      </c>
      <c r="F115" s="260" t="s">
        <v>44</v>
      </c>
      <c r="G115" s="259" t="s">
        <v>12</v>
      </c>
      <c r="H115" s="259"/>
      <c r="I115" s="260"/>
    </row>
    <row r="116" ht="22.5" spans="1:9">
      <c r="A116" s="259">
        <v>314001</v>
      </c>
      <c r="B116" s="259">
        <v>110</v>
      </c>
      <c r="C116" s="260" t="s">
        <v>163</v>
      </c>
      <c r="D116" s="259"/>
      <c r="E116" s="260" t="s">
        <v>163</v>
      </c>
      <c r="F116" s="260" t="s">
        <v>44</v>
      </c>
      <c r="G116" s="259" t="s">
        <v>12</v>
      </c>
      <c r="H116" s="259"/>
      <c r="I116" s="260"/>
    </row>
    <row r="117" ht="22.5" spans="1:9">
      <c r="A117" s="259">
        <v>371001</v>
      </c>
      <c r="B117" s="259">
        <v>111</v>
      </c>
      <c r="C117" s="260" t="s">
        <v>164</v>
      </c>
      <c r="D117" s="259"/>
      <c r="E117" s="260" t="s">
        <v>164</v>
      </c>
      <c r="F117" s="260" t="s">
        <v>34</v>
      </c>
      <c r="G117" s="259" t="s">
        <v>12</v>
      </c>
      <c r="H117" s="259"/>
      <c r="I117" s="260"/>
    </row>
    <row r="118" ht="22.5" spans="1:9">
      <c r="A118" s="259">
        <v>372001</v>
      </c>
      <c r="B118" s="259">
        <v>112</v>
      </c>
      <c r="C118" s="260" t="s">
        <v>165</v>
      </c>
      <c r="D118" s="259"/>
      <c r="E118" s="260" t="s">
        <v>165</v>
      </c>
      <c r="F118" s="260" t="s">
        <v>34</v>
      </c>
      <c r="G118" s="259" t="s">
        <v>12</v>
      </c>
      <c r="H118" s="259"/>
      <c r="I118" s="260"/>
    </row>
    <row r="119" ht="22.5" spans="1:9">
      <c r="A119" s="259">
        <v>415001</v>
      </c>
      <c r="B119" s="259">
        <v>113</v>
      </c>
      <c r="C119" s="260" t="s">
        <v>166</v>
      </c>
      <c r="D119" s="259"/>
      <c r="E119" s="260" t="s">
        <v>166</v>
      </c>
      <c r="F119" s="260" t="s">
        <v>31</v>
      </c>
      <c r="G119" s="259" t="s">
        <v>12</v>
      </c>
      <c r="H119" s="259"/>
      <c r="I119" s="260"/>
    </row>
    <row r="120" ht="22.5" spans="1:9">
      <c r="A120" s="259">
        <v>426001</v>
      </c>
      <c r="B120" s="259">
        <v>114</v>
      </c>
      <c r="C120" s="260" t="s">
        <v>167</v>
      </c>
      <c r="D120" s="259"/>
      <c r="E120" s="260" t="s">
        <v>167</v>
      </c>
      <c r="F120" s="260" t="s">
        <v>31</v>
      </c>
      <c r="G120" s="259" t="s">
        <v>12</v>
      </c>
      <c r="H120" s="259"/>
      <c r="I120" s="260"/>
    </row>
    <row r="121" ht="22.5" spans="1:9">
      <c r="A121" s="259">
        <v>412001</v>
      </c>
      <c r="B121" s="259">
        <v>115</v>
      </c>
      <c r="C121" s="260" t="s">
        <v>168</v>
      </c>
      <c r="D121" s="259"/>
      <c r="E121" s="260" t="s">
        <v>168</v>
      </c>
      <c r="F121" s="260" t="s">
        <v>31</v>
      </c>
      <c r="G121" s="259" t="s">
        <v>12</v>
      </c>
      <c r="H121" s="259"/>
      <c r="I121" s="260"/>
    </row>
    <row r="122" ht="22.5" spans="1:9">
      <c r="A122" s="259">
        <v>336001</v>
      </c>
      <c r="B122" s="259">
        <v>116</v>
      </c>
      <c r="C122" s="260" t="s">
        <v>169</v>
      </c>
      <c r="D122" s="259"/>
      <c r="E122" s="260" t="s">
        <v>169</v>
      </c>
      <c r="F122" s="260" t="s">
        <v>29</v>
      </c>
      <c r="G122" s="259" t="s">
        <v>12</v>
      </c>
      <c r="H122" s="259"/>
      <c r="I122" s="260"/>
    </row>
    <row r="123" ht="22.5" spans="1:9">
      <c r="A123" s="259">
        <v>474001</v>
      </c>
      <c r="B123" s="259">
        <v>117</v>
      </c>
      <c r="C123" s="260" t="s">
        <v>170</v>
      </c>
      <c r="D123" s="259"/>
      <c r="E123" s="260" t="s">
        <v>170</v>
      </c>
      <c r="F123" s="260" t="s">
        <v>34</v>
      </c>
      <c r="G123" s="259" t="s">
        <v>12</v>
      </c>
      <c r="H123" s="259"/>
      <c r="I123" s="260"/>
    </row>
    <row r="124" ht="22.5" spans="1:9">
      <c r="A124" s="259">
        <v>478001</v>
      </c>
      <c r="B124" s="259">
        <v>118</v>
      </c>
      <c r="C124" s="260" t="s">
        <v>171</v>
      </c>
      <c r="D124" s="259"/>
      <c r="E124" s="260" t="s">
        <v>171</v>
      </c>
      <c r="F124" s="260" t="s">
        <v>34</v>
      </c>
      <c r="G124" s="259" t="s">
        <v>12</v>
      </c>
      <c r="H124" s="259"/>
      <c r="I124" s="260"/>
    </row>
    <row r="125" ht="22.5" spans="1:9">
      <c r="A125" s="259">
        <v>370001</v>
      </c>
      <c r="B125" s="259">
        <v>119</v>
      </c>
      <c r="C125" s="260" t="s">
        <v>172</v>
      </c>
      <c r="D125" s="259"/>
      <c r="E125" s="260" t="s">
        <v>172</v>
      </c>
      <c r="F125" s="260" t="s">
        <v>34</v>
      </c>
      <c r="G125" s="259" t="s">
        <v>12</v>
      </c>
      <c r="H125" s="259"/>
      <c r="I125" s="260"/>
    </row>
    <row r="126" ht="22.5" spans="1:9">
      <c r="A126" s="259">
        <v>270004</v>
      </c>
      <c r="B126" s="259">
        <v>120</v>
      </c>
      <c r="C126" s="260" t="s">
        <v>173</v>
      </c>
      <c r="D126" s="259"/>
      <c r="E126" s="260" t="s">
        <v>173</v>
      </c>
      <c r="F126" s="260" t="s">
        <v>20</v>
      </c>
      <c r="G126" s="259" t="s">
        <v>12</v>
      </c>
      <c r="H126" s="259"/>
      <c r="I126" s="260"/>
    </row>
    <row r="127" ht="22.5" spans="1:9">
      <c r="A127" s="259">
        <v>250005</v>
      </c>
      <c r="B127" s="259">
        <v>121</v>
      </c>
      <c r="C127" s="260" t="s">
        <v>174</v>
      </c>
      <c r="D127" s="259"/>
      <c r="E127" s="260" t="s">
        <v>174</v>
      </c>
      <c r="F127" s="260" t="s">
        <v>20</v>
      </c>
      <c r="G127" s="259" t="s">
        <v>175</v>
      </c>
      <c r="H127" s="259"/>
      <c r="I127" s="260"/>
    </row>
    <row r="128" ht="22.5" spans="1:9">
      <c r="A128" s="259">
        <v>250006</v>
      </c>
      <c r="B128" s="259">
        <v>122</v>
      </c>
      <c r="C128" s="260" t="s">
        <v>176</v>
      </c>
      <c r="D128" s="259"/>
      <c r="E128" s="260" t="s">
        <v>176</v>
      </c>
      <c r="F128" s="260" t="s">
        <v>20</v>
      </c>
      <c r="G128" s="259" t="s">
        <v>175</v>
      </c>
      <c r="H128" s="259"/>
      <c r="I128" s="260"/>
    </row>
    <row r="129" ht="22.5" spans="1:9">
      <c r="A129" s="259">
        <v>250007</v>
      </c>
      <c r="B129" s="259">
        <v>123</v>
      </c>
      <c r="C129" s="260" t="s">
        <v>177</v>
      </c>
      <c r="D129" s="259"/>
      <c r="E129" s="260" t="s">
        <v>177</v>
      </c>
      <c r="F129" s="260" t="s">
        <v>20</v>
      </c>
      <c r="G129" s="259" t="s">
        <v>175</v>
      </c>
      <c r="H129" s="259"/>
      <c r="I129" s="260"/>
    </row>
    <row r="130" ht="22.5" spans="1:9">
      <c r="A130" s="259">
        <v>250008</v>
      </c>
      <c r="B130" s="259">
        <v>124</v>
      </c>
      <c r="C130" s="260" t="s">
        <v>178</v>
      </c>
      <c r="D130" s="259"/>
      <c r="E130" s="260" t="s">
        <v>178</v>
      </c>
      <c r="F130" s="260" t="s">
        <v>20</v>
      </c>
      <c r="G130" s="259" t="s">
        <v>175</v>
      </c>
      <c r="H130" s="259"/>
      <c r="I130" s="260"/>
    </row>
    <row r="131" ht="22.5" spans="1:9">
      <c r="A131" s="259">
        <v>250009</v>
      </c>
      <c r="B131" s="259">
        <v>125</v>
      </c>
      <c r="C131" s="260" t="s">
        <v>179</v>
      </c>
      <c r="D131" s="259"/>
      <c r="E131" s="260" t="s">
        <v>179</v>
      </c>
      <c r="F131" s="260" t="s">
        <v>20</v>
      </c>
      <c r="G131" s="259" t="s">
        <v>175</v>
      </c>
      <c r="H131" s="259"/>
      <c r="I131" s="260"/>
    </row>
    <row r="132" ht="22.5" spans="1:9">
      <c r="A132" s="259">
        <v>250010</v>
      </c>
      <c r="B132" s="259">
        <v>126</v>
      </c>
      <c r="C132" s="260" t="s">
        <v>180</v>
      </c>
      <c r="D132" s="259"/>
      <c r="E132" s="260" t="s">
        <v>180</v>
      </c>
      <c r="F132" s="260" t="s">
        <v>20</v>
      </c>
      <c r="G132" s="259" t="s">
        <v>175</v>
      </c>
      <c r="H132" s="259"/>
      <c r="I132" s="260"/>
    </row>
    <row r="133" ht="22.5" spans="1:9">
      <c r="A133" s="259">
        <v>250011</v>
      </c>
      <c r="B133" s="259">
        <v>127</v>
      </c>
      <c r="C133" s="260" t="s">
        <v>181</v>
      </c>
      <c r="D133" s="259"/>
      <c r="E133" s="260" t="s">
        <v>181</v>
      </c>
      <c r="F133" s="260" t="s">
        <v>20</v>
      </c>
      <c r="G133" s="259" t="s">
        <v>175</v>
      </c>
      <c r="H133" s="259"/>
      <c r="I133" s="260"/>
    </row>
    <row r="134" ht="22.5" spans="1:9">
      <c r="A134" s="259">
        <v>250012</v>
      </c>
      <c r="B134" s="259">
        <v>128</v>
      </c>
      <c r="C134" s="260" t="s">
        <v>182</v>
      </c>
      <c r="D134" s="259"/>
      <c r="E134" s="260" t="s">
        <v>182</v>
      </c>
      <c r="F134" s="260" t="s">
        <v>20</v>
      </c>
      <c r="G134" s="259" t="s">
        <v>175</v>
      </c>
      <c r="H134" s="259"/>
      <c r="I134" s="260"/>
    </row>
    <row r="135" ht="22.5" spans="1:9">
      <c r="A135" s="259">
        <v>250013</v>
      </c>
      <c r="B135" s="259">
        <v>129</v>
      </c>
      <c r="C135" s="260" t="s">
        <v>183</v>
      </c>
      <c r="D135" s="259"/>
      <c r="E135" s="260" t="s">
        <v>183</v>
      </c>
      <c r="F135" s="260" t="s">
        <v>20</v>
      </c>
      <c r="G135" s="259" t="s">
        <v>175</v>
      </c>
      <c r="H135" s="259"/>
      <c r="I135" s="260"/>
    </row>
    <row r="136" ht="22.5" spans="1:9">
      <c r="A136" s="259">
        <v>250014</v>
      </c>
      <c r="B136" s="259">
        <v>130</v>
      </c>
      <c r="C136" s="260" t="s">
        <v>184</v>
      </c>
      <c r="D136" s="259"/>
      <c r="E136" s="260" t="s">
        <v>184</v>
      </c>
      <c r="F136" s="260" t="s">
        <v>20</v>
      </c>
      <c r="G136" s="259" t="s">
        <v>175</v>
      </c>
      <c r="H136" s="259"/>
      <c r="I136" s="260"/>
    </row>
    <row r="137" ht="22.5" spans="1:9">
      <c r="A137" s="259">
        <v>250015</v>
      </c>
      <c r="B137" s="259">
        <v>131</v>
      </c>
      <c r="C137" s="260" t="s">
        <v>185</v>
      </c>
      <c r="D137" s="259"/>
      <c r="E137" s="260" t="s">
        <v>185</v>
      </c>
      <c r="F137" s="260" t="s">
        <v>20</v>
      </c>
      <c r="G137" s="259" t="s">
        <v>175</v>
      </c>
      <c r="H137" s="259"/>
      <c r="I137" s="260"/>
    </row>
    <row r="138" ht="22.5" spans="1:9">
      <c r="A138" s="259">
        <v>250016</v>
      </c>
      <c r="B138" s="259">
        <v>132</v>
      </c>
      <c r="C138" s="260" t="s">
        <v>186</v>
      </c>
      <c r="D138" s="259"/>
      <c r="E138" s="260" t="s">
        <v>186</v>
      </c>
      <c r="F138" s="260" t="s">
        <v>20</v>
      </c>
      <c r="G138" s="259" t="s">
        <v>175</v>
      </c>
      <c r="H138" s="259"/>
      <c r="I138" s="260"/>
    </row>
    <row r="139" ht="22.5" spans="1:9">
      <c r="A139" s="259">
        <v>250017</v>
      </c>
      <c r="B139" s="259">
        <v>133</v>
      </c>
      <c r="C139" s="260" t="s">
        <v>187</v>
      </c>
      <c r="D139" s="259"/>
      <c r="E139" s="260" t="s">
        <v>187</v>
      </c>
      <c r="F139" s="260" t="s">
        <v>20</v>
      </c>
      <c r="G139" s="259" t="s">
        <v>175</v>
      </c>
      <c r="H139" s="259"/>
      <c r="I139" s="260"/>
    </row>
    <row r="140" ht="22.5" spans="1:9">
      <c r="A140" s="259">
        <v>250018</v>
      </c>
      <c r="B140" s="259">
        <v>134</v>
      </c>
      <c r="C140" s="260" t="s">
        <v>188</v>
      </c>
      <c r="D140" s="259"/>
      <c r="E140" s="260" t="s">
        <v>188</v>
      </c>
      <c r="F140" s="260" t="s">
        <v>20</v>
      </c>
      <c r="G140" s="259" t="s">
        <v>175</v>
      </c>
      <c r="H140" s="259"/>
      <c r="I140" s="260"/>
    </row>
    <row r="141" ht="22.5" spans="1:9">
      <c r="A141" s="259">
        <v>250019</v>
      </c>
      <c r="B141" s="259">
        <v>135</v>
      </c>
      <c r="C141" s="260" t="s">
        <v>189</v>
      </c>
      <c r="D141" s="259"/>
      <c r="E141" s="260" t="s">
        <v>189</v>
      </c>
      <c r="F141" s="260" t="s">
        <v>20</v>
      </c>
      <c r="G141" s="259" t="s">
        <v>175</v>
      </c>
      <c r="H141" s="259"/>
      <c r="I141" s="260"/>
    </row>
    <row r="142" ht="22.5" spans="1:9">
      <c r="A142" s="259">
        <v>250021</v>
      </c>
      <c r="B142" s="259">
        <v>136</v>
      </c>
      <c r="C142" s="260" t="s">
        <v>190</v>
      </c>
      <c r="D142" s="259"/>
      <c r="E142" s="260" t="s">
        <v>190</v>
      </c>
      <c r="F142" s="260" t="s">
        <v>20</v>
      </c>
      <c r="G142" s="259" t="s">
        <v>175</v>
      </c>
      <c r="H142" s="259"/>
      <c r="I142" s="260"/>
    </row>
    <row r="143" ht="22.5" spans="1:9">
      <c r="A143" s="259">
        <v>250048</v>
      </c>
      <c r="B143" s="259">
        <v>137</v>
      </c>
      <c r="C143" s="260" t="s">
        <v>191</v>
      </c>
      <c r="D143" s="259"/>
      <c r="E143" s="260" t="s">
        <v>191</v>
      </c>
      <c r="F143" s="260" t="s">
        <v>20</v>
      </c>
      <c r="G143" s="259" t="s">
        <v>175</v>
      </c>
      <c r="H143" s="259"/>
      <c r="I143" s="260"/>
    </row>
    <row r="144" ht="22.5" spans="1:9">
      <c r="A144" s="259">
        <v>250050</v>
      </c>
      <c r="B144" s="259">
        <v>138</v>
      </c>
      <c r="C144" s="260" t="s">
        <v>192</v>
      </c>
      <c r="D144" s="259"/>
      <c r="E144" s="260" t="s">
        <v>192</v>
      </c>
      <c r="F144" s="260" t="s">
        <v>20</v>
      </c>
      <c r="G144" s="259" t="s">
        <v>175</v>
      </c>
      <c r="H144" s="259"/>
      <c r="I144" s="260"/>
    </row>
    <row r="145" ht="22.5" spans="1:9">
      <c r="A145" s="259">
        <v>250051</v>
      </c>
      <c r="B145" s="259">
        <v>139</v>
      </c>
      <c r="C145" s="260" t="s">
        <v>193</v>
      </c>
      <c r="D145" s="259"/>
      <c r="E145" s="260" t="s">
        <v>193</v>
      </c>
      <c r="F145" s="260" t="s">
        <v>20</v>
      </c>
      <c r="G145" s="259" t="s">
        <v>175</v>
      </c>
      <c r="H145" s="259"/>
      <c r="I145" s="260"/>
    </row>
    <row r="146" ht="22.5" spans="1:9">
      <c r="A146" s="259">
        <v>250053</v>
      </c>
      <c r="B146" s="259">
        <v>140</v>
      </c>
      <c r="C146" s="260" t="s">
        <v>194</v>
      </c>
      <c r="D146" s="259"/>
      <c r="E146" s="260" t="s">
        <v>194</v>
      </c>
      <c r="F146" s="260" t="s">
        <v>20</v>
      </c>
      <c r="G146" s="259" t="s">
        <v>175</v>
      </c>
      <c r="H146" s="259"/>
      <c r="I146" s="260"/>
    </row>
    <row r="147" ht="22.5" spans="1:9">
      <c r="A147" s="259">
        <v>250054</v>
      </c>
      <c r="B147" s="259">
        <v>141</v>
      </c>
      <c r="C147" s="260" t="s">
        <v>195</v>
      </c>
      <c r="D147" s="259"/>
      <c r="E147" s="260" t="s">
        <v>195</v>
      </c>
      <c r="F147" s="260" t="s">
        <v>20</v>
      </c>
      <c r="G147" s="259" t="s">
        <v>175</v>
      </c>
      <c r="H147" s="259"/>
      <c r="I147" s="260"/>
    </row>
    <row r="148" ht="22.5" spans="1:9">
      <c r="A148" s="259">
        <v>250055</v>
      </c>
      <c r="B148" s="259">
        <v>142</v>
      </c>
      <c r="C148" s="260" t="s">
        <v>196</v>
      </c>
      <c r="D148" s="259"/>
      <c r="E148" s="260" t="s">
        <v>196</v>
      </c>
      <c r="F148" s="260" t="s">
        <v>20</v>
      </c>
      <c r="G148" s="259" t="s">
        <v>175</v>
      </c>
      <c r="H148" s="259"/>
      <c r="I148" s="260"/>
    </row>
    <row r="149" ht="22.5" spans="1:9">
      <c r="A149" s="259">
        <v>250057</v>
      </c>
      <c r="B149" s="259">
        <v>143</v>
      </c>
      <c r="C149" s="260" t="s">
        <v>197</v>
      </c>
      <c r="D149" s="259"/>
      <c r="E149" s="260" t="s">
        <v>197</v>
      </c>
      <c r="F149" s="260" t="s">
        <v>20</v>
      </c>
      <c r="G149" s="259" t="s">
        <v>175</v>
      </c>
      <c r="H149" s="259"/>
      <c r="I149" s="260"/>
    </row>
    <row r="150" ht="22.5" spans="1:9">
      <c r="A150" s="259">
        <v>250058</v>
      </c>
      <c r="B150" s="259">
        <v>144</v>
      </c>
      <c r="C150" s="260" t="s">
        <v>198</v>
      </c>
      <c r="D150" s="259"/>
      <c r="E150" s="260" t="s">
        <v>198</v>
      </c>
      <c r="F150" s="260" t="s">
        <v>20</v>
      </c>
      <c r="G150" s="259" t="s">
        <v>175</v>
      </c>
      <c r="H150" s="259"/>
      <c r="I150" s="260"/>
    </row>
    <row r="151" ht="22.5" spans="1:9">
      <c r="A151" s="259">
        <v>361001</v>
      </c>
      <c r="B151" s="259">
        <v>145</v>
      </c>
      <c r="C151" s="260" t="s">
        <v>199</v>
      </c>
      <c r="D151" s="259"/>
      <c r="E151" s="260" t="s">
        <v>199</v>
      </c>
      <c r="F151" s="260" t="s">
        <v>34</v>
      </c>
      <c r="G151" s="259" t="s">
        <v>12</v>
      </c>
      <c r="H151" s="259"/>
      <c r="I151" s="260"/>
    </row>
    <row r="152" ht="22.5" spans="1:9">
      <c r="A152" s="259">
        <v>362001</v>
      </c>
      <c r="B152" s="259">
        <v>146</v>
      </c>
      <c r="C152" s="260" t="s">
        <v>200</v>
      </c>
      <c r="D152" s="259"/>
      <c r="E152" s="260" t="s">
        <v>200</v>
      </c>
      <c r="F152" s="260" t="s">
        <v>34</v>
      </c>
      <c r="G152" s="259" t="s">
        <v>12</v>
      </c>
      <c r="H152" s="259"/>
      <c r="I152" s="260"/>
    </row>
    <row r="153" ht="22.5" spans="1:9">
      <c r="A153" s="259">
        <v>373001</v>
      </c>
      <c r="B153" s="259">
        <v>147</v>
      </c>
      <c r="C153" s="260" t="s">
        <v>201</v>
      </c>
      <c r="D153" s="259"/>
      <c r="E153" s="260" t="s">
        <v>201</v>
      </c>
      <c r="F153" s="260" t="s">
        <v>34</v>
      </c>
      <c r="G153" s="259" t="s">
        <v>12</v>
      </c>
      <c r="H153" s="259"/>
      <c r="I153" s="260"/>
    </row>
    <row r="154" ht="22.5" spans="1:9">
      <c r="A154" s="259">
        <v>470001</v>
      </c>
      <c r="B154" s="259">
        <v>148</v>
      </c>
      <c r="C154" s="260" t="s">
        <v>202</v>
      </c>
      <c r="D154" s="259"/>
      <c r="E154" s="260" t="s">
        <v>202</v>
      </c>
      <c r="F154" s="260" t="s">
        <v>34</v>
      </c>
      <c r="G154" s="259" t="s">
        <v>12</v>
      </c>
      <c r="H154" s="259"/>
      <c r="I154" s="260"/>
    </row>
    <row r="155" ht="22.5" spans="1:9">
      <c r="A155" s="259">
        <v>471001</v>
      </c>
      <c r="B155" s="259">
        <v>149</v>
      </c>
      <c r="C155" s="260" t="s">
        <v>203</v>
      </c>
      <c r="D155" s="259"/>
      <c r="E155" s="260" t="s">
        <v>203</v>
      </c>
      <c r="F155" s="260" t="s">
        <v>34</v>
      </c>
      <c r="G155" s="259" t="s">
        <v>12</v>
      </c>
      <c r="H155" s="259"/>
      <c r="I155" s="260"/>
    </row>
    <row r="156" ht="22.5" spans="1:9">
      <c r="A156" s="259">
        <v>363001</v>
      </c>
      <c r="B156" s="259">
        <v>150</v>
      </c>
      <c r="C156" s="260" t="s">
        <v>204</v>
      </c>
      <c r="D156" s="259"/>
      <c r="E156" s="260" t="s">
        <v>204</v>
      </c>
      <c r="F156" s="260" t="s">
        <v>34</v>
      </c>
      <c r="G156" s="259" t="s">
        <v>12</v>
      </c>
      <c r="H156" s="259"/>
      <c r="I156" s="260"/>
    </row>
    <row r="157" ht="22.5" spans="1:9">
      <c r="A157" s="259">
        <v>450001</v>
      </c>
      <c r="B157" s="259">
        <v>151</v>
      </c>
      <c r="C157" s="260" t="s">
        <v>205</v>
      </c>
      <c r="D157" s="259"/>
      <c r="E157" s="260" t="s">
        <v>205</v>
      </c>
      <c r="F157" s="260" t="s">
        <v>20</v>
      </c>
      <c r="G157" s="259" t="s">
        <v>12</v>
      </c>
      <c r="H157" s="259"/>
      <c r="I157" s="260"/>
    </row>
    <row r="158" ht="22.5" spans="1:9">
      <c r="A158" s="259">
        <v>454001</v>
      </c>
      <c r="B158" s="259">
        <v>152</v>
      </c>
      <c r="C158" s="260" t="s">
        <v>206</v>
      </c>
      <c r="D158" s="259"/>
      <c r="E158" s="260" t="s">
        <v>206</v>
      </c>
      <c r="F158" s="260" t="s">
        <v>34</v>
      </c>
      <c r="G158" s="259" t="s">
        <v>12</v>
      </c>
      <c r="H158" s="259"/>
      <c r="I158" s="260"/>
    </row>
    <row r="159" ht="22.5" spans="1:9">
      <c r="A159" s="259">
        <v>455001</v>
      </c>
      <c r="B159" s="259">
        <v>153</v>
      </c>
      <c r="C159" s="260" t="s">
        <v>207</v>
      </c>
      <c r="D159" s="259"/>
      <c r="E159" s="260" t="s">
        <v>207</v>
      </c>
      <c r="F159" s="260" t="s">
        <v>34</v>
      </c>
      <c r="G159" s="259" t="s">
        <v>12</v>
      </c>
      <c r="H159" s="259"/>
      <c r="I159" s="260"/>
    </row>
    <row r="160" ht="22.5" spans="1:9">
      <c r="A160" s="259">
        <v>457001</v>
      </c>
      <c r="B160" s="259">
        <v>154</v>
      </c>
      <c r="C160" s="260" t="s">
        <v>208</v>
      </c>
      <c r="D160" s="259"/>
      <c r="E160" s="260" t="s">
        <v>208</v>
      </c>
      <c r="F160" s="260" t="s">
        <v>34</v>
      </c>
      <c r="G160" s="259" t="s">
        <v>12</v>
      </c>
      <c r="H160" s="259"/>
      <c r="I160" s="260"/>
    </row>
    <row r="161" ht="22.5" spans="1:9">
      <c r="A161" s="259">
        <v>459001</v>
      </c>
      <c r="B161" s="259">
        <v>155</v>
      </c>
      <c r="C161" s="260" t="s">
        <v>209</v>
      </c>
      <c r="D161" s="259"/>
      <c r="E161" s="260" t="s">
        <v>209</v>
      </c>
      <c r="F161" s="260" t="s">
        <v>34</v>
      </c>
      <c r="G161" s="259" t="s">
        <v>12</v>
      </c>
      <c r="H161" s="259"/>
      <c r="I161" s="260"/>
    </row>
    <row r="162" ht="22.5" spans="1:9">
      <c r="A162" s="259">
        <v>461001</v>
      </c>
      <c r="B162" s="259">
        <v>156</v>
      </c>
      <c r="C162" s="260" t="s">
        <v>210</v>
      </c>
      <c r="D162" s="259"/>
      <c r="E162" s="260" t="s">
        <v>210</v>
      </c>
      <c r="F162" s="260" t="s">
        <v>34</v>
      </c>
      <c r="G162" s="259" t="s">
        <v>12</v>
      </c>
      <c r="H162" s="259"/>
      <c r="I162" s="260"/>
    </row>
    <row r="163" ht="22.5" spans="1:9">
      <c r="A163" s="259">
        <v>463001</v>
      </c>
      <c r="B163" s="259">
        <v>157</v>
      </c>
      <c r="C163" s="260" t="s">
        <v>211</v>
      </c>
      <c r="D163" s="259"/>
      <c r="E163" s="260" t="s">
        <v>211</v>
      </c>
      <c r="F163" s="260" t="s">
        <v>34</v>
      </c>
      <c r="G163" s="259" t="s">
        <v>12</v>
      </c>
      <c r="H163" s="259"/>
      <c r="I163" s="260"/>
    </row>
    <row r="164" ht="22.5" spans="1:9">
      <c r="A164" s="259">
        <v>465001</v>
      </c>
      <c r="B164" s="259">
        <v>158</v>
      </c>
      <c r="C164" s="260" t="s">
        <v>212</v>
      </c>
      <c r="D164" s="259"/>
      <c r="E164" s="260" t="s">
        <v>212</v>
      </c>
      <c r="F164" s="260" t="s">
        <v>34</v>
      </c>
      <c r="G164" s="259" t="s">
        <v>12</v>
      </c>
      <c r="H164" s="259"/>
      <c r="I164" s="260"/>
    </row>
    <row r="165" ht="22.5" spans="1:9">
      <c r="A165" s="259">
        <v>466001</v>
      </c>
      <c r="B165" s="259">
        <v>159</v>
      </c>
      <c r="C165" s="260" t="s">
        <v>213</v>
      </c>
      <c r="D165" s="259"/>
      <c r="E165" s="260" t="s">
        <v>213</v>
      </c>
      <c r="F165" s="260" t="s">
        <v>34</v>
      </c>
      <c r="G165" s="259" t="s">
        <v>12</v>
      </c>
      <c r="H165" s="259"/>
      <c r="I165" s="260"/>
    </row>
    <row r="166" ht="22.5" spans="1:9">
      <c r="A166" s="259">
        <v>467001</v>
      </c>
      <c r="B166" s="259">
        <v>160</v>
      </c>
      <c r="C166" s="260" t="s">
        <v>214</v>
      </c>
      <c r="D166" s="259"/>
      <c r="E166" s="260" t="s">
        <v>214</v>
      </c>
      <c r="F166" s="260" t="s">
        <v>34</v>
      </c>
      <c r="G166" s="259" t="s">
        <v>12</v>
      </c>
      <c r="H166" s="259"/>
      <c r="I166" s="260"/>
    </row>
    <row r="167" ht="22.5" spans="1:9">
      <c r="A167" s="259">
        <v>469001</v>
      </c>
      <c r="B167" s="259">
        <v>161</v>
      </c>
      <c r="C167" s="260" t="s">
        <v>215</v>
      </c>
      <c r="D167" s="259"/>
      <c r="E167" s="260" t="s">
        <v>215</v>
      </c>
      <c r="F167" s="260" t="s">
        <v>34</v>
      </c>
      <c r="G167" s="259" t="s">
        <v>12</v>
      </c>
      <c r="H167" s="259"/>
      <c r="I167" s="260"/>
    </row>
    <row r="168" ht="22.5" spans="1:9">
      <c r="A168" s="259">
        <v>250059</v>
      </c>
      <c r="B168" s="259">
        <v>162</v>
      </c>
      <c r="C168" s="260" t="s">
        <v>216</v>
      </c>
      <c r="D168" s="259"/>
      <c r="E168" s="260" t="s">
        <v>216</v>
      </c>
      <c r="F168" s="260" t="s">
        <v>20</v>
      </c>
      <c r="G168" s="259" t="s">
        <v>175</v>
      </c>
      <c r="H168" s="259"/>
      <c r="I168" s="260"/>
    </row>
    <row r="169" ht="22.5" spans="1:9">
      <c r="A169" s="259">
        <v>601001</v>
      </c>
      <c r="B169" s="259">
        <v>163</v>
      </c>
      <c r="C169" s="260" t="s">
        <v>217</v>
      </c>
      <c r="D169" s="259"/>
      <c r="E169" s="260" t="s">
        <v>217</v>
      </c>
      <c r="F169" s="260" t="s">
        <v>11</v>
      </c>
      <c r="G169" s="259" t="s">
        <v>12</v>
      </c>
      <c r="H169" s="259"/>
      <c r="I169" s="260"/>
    </row>
    <row r="170" ht="22.5" spans="1:9">
      <c r="A170" s="259">
        <v>602001</v>
      </c>
      <c r="B170" s="259">
        <v>164</v>
      </c>
      <c r="C170" s="260" t="s">
        <v>218</v>
      </c>
      <c r="D170" s="259"/>
      <c r="E170" s="260" t="s">
        <v>218</v>
      </c>
      <c r="F170" s="260" t="s">
        <v>11</v>
      </c>
      <c r="G170" s="259" t="s">
        <v>12</v>
      </c>
      <c r="H170" s="259"/>
      <c r="I170" s="260"/>
    </row>
    <row r="171" ht="22.5" spans="1:9">
      <c r="A171" s="259">
        <v>603001</v>
      </c>
      <c r="B171" s="259">
        <v>165</v>
      </c>
      <c r="C171" s="260" t="s">
        <v>219</v>
      </c>
      <c r="D171" s="259"/>
      <c r="E171" s="260" t="s">
        <v>219</v>
      </c>
      <c r="F171" s="260" t="s">
        <v>11</v>
      </c>
      <c r="G171" s="259" t="s">
        <v>12</v>
      </c>
      <c r="H171" s="259"/>
      <c r="I171" s="260"/>
    </row>
    <row r="172" ht="22.5" spans="1:9">
      <c r="A172" s="259">
        <v>604001</v>
      </c>
      <c r="B172" s="259">
        <v>166</v>
      </c>
      <c r="C172" s="260" t="s">
        <v>220</v>
      </c>
      <c r="D172" s="259"/>
      <c r="E172" s="260" t="s">
        <v>220</v>
      </c>
      <c r="F172" s="260" t="s">
        <v>11</v>
      </c>
      <c r="G172" s="259" t="s">
        <v>12</v>
      </c>
      <c r="H172" s="259"/>
      <c r="I172" s="260"/>
    </row>
    <row r="173" ht="22.5" spans="1:9">
      <c r="A173" s="259">
        <v>605001</v>
      </c>
      <c r="B173" s="259">
        <v>167</v>
      </c>
      <c r="C173" s="260" t="s">
        <v>221</v>
      </c>
      <c r="D173" s="259"/>
      <c r="E173" s="260" t="s">
        <v>221</v>
      </c>
      <c r="F173" s="260" t="s">
        <v>11</v>
      </c>
      <c r="G173" s="259" t="s">
        <v>12</v>
      </c>
      <c r="H173" s="259"/>
      <c r="I173" s="260"/>
    </row>
    <row r="174" ht="22.5" spans="1:9">
      <c r="A174" s="259">
        <v>606001</v>
      </c>
      <c r="B174" s="259">
        <v>168</v>
      </c>
      <c r="C174" s="260" t="s">
        <v>222</v>
      </c>
      <c r="D174" s="259"/>
      <c r="E174" s="260" t="s">
        <v>222</v>
      </c>
      <c r="F174" s="260" t="s">
        <v>11</v>
      </c>
      <c r="G174" s="259" t="s">
        <v>12</v>
      </c>
      <c r="H174" s="259"/>
      <c r="I174" s="260"/>
    </row>
    <row r="175" ht="22.5" spans="1:9">
      <c r="A175" s="259">
        <v>607001</v>
      </c>
      <c r="B175" s="259">
        <v>169</v>
      </c>
      <c r="C175" s="260" t="s">
        <v>223</v>
      </c>
      <c r="D175" s="259"/>
      <c r="E175" s="260" t="s">
        <v>223</v>
      </c>
      <c r="F175" s="260" t="s">
        <v>11</v>
      </c>
      <c r="G175" s="259" t="s">
        <v>12</v>
      </c>
      <c r="H175" s="259"/>
      <c r="I175" s="260"/>
    </row>
    <row r="176" ht="22.5" spans="1:9">
      <c r="A176" s="259">
        <v>608001</v>
      </c>
      <c r="B176" s="259">
        <v>170</v>
      </c>
      <c r="C176" s="260" t="s">
        <v>224</v>
      </c>
      <c r="D176" s="259"/>
      <c r="E176" s="260" t="s">
        <v>224</v>
      </c>
      <c r="F176" s="260" t="s">
        <v>11</v>
      </c>
      <c r="G176" s="259" t="s">
        <v>12</v>
      </c>
      <c r="H176" s="259"/>
      <c r="I176" s="260"/>
    </row>
    <row r="177" ht="22.5" spans="1:9">
      <c r="A177" s="259">
        <v>609001</v>
      </c>
      <c r="B177" s="259">
        <v>171</v>
      </c>
      <c r="C177" s="260" t="s">
        <v>225</v>
      </c>
      <c r="D177" s="259"/>
      <c r="E177" s="260" t="s">
        <v>225</v>
      </c>
      <c r="F177" s="260" t="s">
        <v>11</v>
      </c>
      <c r="G177" s="259" t="s">
        <v>12</v>
      </c>
      <c r="H177" s="259"/>
      <c r="I177" s="260"/>
    </row>
    <row r="178" ht="22.5" spans="1:9">
      <c r="A178" s="259">
        <v>610001</v>
      </c>
      <c r="B178" s="259">
        <v>172</v>
      </c>
      <c r="C178" s="260" t="s">
        <v>226</v>
      </c>
      <c r="D178" s="259"/>
      <c r="E178" s="260" t="s">
        <v>226</v>
      </c>
      <c r="F178" s="260" t="s">
        <v>11</v>
      </c>
      <c r="G178" s="259" t="s">
        <v>12</v>
      </c>
      <c r="H178" s="259"/>
      <c r="I178" s="260"/>
    </row>
    <row r="179" ht="22.5" spans="1:9">
      <c r="A179" s="259">
        <v>611001</v>
      </c>
      <c r="B179" s="259">
        <v>173</v>
      </c>
      <c r="C179" s="260" t="s">
        <v>227</v>
      </c>
      <c r="D179" s="259"/>
      <c r="E179" s="260" t="s">
        <v>227</v>
      </c>
      <c r="F179" s="260" t="s">
        <v>11</v>
      </c>
      <c r="G179" s="259" t="s">
        <v>12</v>
      </c>
      <c r="H179" s="259"/>
      <c r="I179" s="260"/>
    </row>
    <row r="180" ht="22.5" spans="1:9">
      <c r="A180" s="259">
        <v>612001</v>
      </c>
      <c r="B180" s="259">
        <v>174</v>
      </c>
      <c r="C180" s="260" t="s">
        <v>228</v>
      </c>
      <c r="D180" s="259"/>
      <c r="E180" s="260" t="s">
        <v>228</v>
      </c>
      <c r="F180" s="260" t="s">
        <v>11</v>
      </c>
      <c r="G180" s="259" t="s">
        <v>12</v>
      </c>
      <c r="H180" s="259"/>
      <c r="I180" s="260"/>
    </row>
    <row r="181" ht="22.5" spans="1:9">
      <c r="A181" s="259">
        <v>613001</v>
      </c>
      <c r="B181" s="259">
        <v>175</v>
      </c>
      <c r="C181" s="260" t="s">
        <v>229</v>
      </c>
      <c r="D181" s="259"/>
      <c r="E181" s="260" t="s">
        <v>229</v>
      </c>
      <c r="F181" s="260" t="s">
        <v>11</v>
      </c>
      <c r="G181" s="259" t="s">
        <v>12</v>
      </c>
      <c r="H181" s="259"/>
      <c r="I181" s="260"/>
    </row>
    <row r="182" ht="22.5" spans="1:9">
      <c r="A182" s="259">
        <v>614001</v>
      </c>
      <c r="B182" s="259">
        <v>176</v>
      </c>
      <c r="C182" s="260" t="s">
        <v>230</v>
      </c>
      <c r="D182" s="259"/>
      <c r="E182" s="260" t="s">
        <v>230</v>
      </c>
      <c r="F182" s="260" t="s">
        <v>11</v>
      </c>
      <c r="G182" s="259" t="s">
        <v>12</v>
      </c>
      <c r="H182" s="259"/>
      <c r="I182" s="260"/>
    </row>
    <row r="183" ht="22.5" spans="1:9">
      <c r="A183" s="259">
        <v>615001</v>
      </c>
      <c r="B183" s="259">
        <v>177</v>
      </c>
      <c r="C183" s="260" t="s">
        <v>231</v>
      </c>
      <c r="D183" s="259"/>
      <c r="E183" s="260" t="s">
        <v>231</v>
      </c>
      <c r="F183" s="260" t="s">
        <v>11</v>
      </c>
      <c r="G183" s="259" t="s">
        <v>12</v>
      </c>
      <c r="H183" s="259"/>
      <c r="I183" s="260"/>
    </row>
    <row r="184" ht="22.5" spans="1:9">
      <c r="A184" s="259">
        <v>616001</v>
      </c>
      <c r="B184" s="259">
        <v>178</v>
      </c>
      <c r="C184" s="260" t="s">
        <v>232</v>
      </c>
      <c r="D184" s="259"/>
      <c r="E184" s="260" t="s">
        <v>232</v>
      </c>
      <c r="F184" s="260" t="s">
        <v>11</v>
      </c>
      <c r="G184" s="259" t="s">
        <v>12</v>
      </c>
      <c r="H184" s="259"/>
      <c r="I184" s="260"/>
    </row>
    <row r="185" ht="22.5" spans="1:9">
      <c r="A185" s="259">
        <v>617001</v>
      </c>
      <c r="B185" s="259">
        <v>179</v>
      </c>
      <c r="C185" s="260" t="s">
        <v>233</v>
      </c>
      <c r="D185" s="259"/>
      <c r="E185" s="260" t="s">
        <v>233</v>
      </c>
      <c r="F185" s="260" t="s">
        <v>11</v>
      </c>
      <c r="G185" s="259" t="s">
        <v>12</v>
      </c>
      <c r="H185" s="259"/>
      <c r="I185" s="260"/>
    </row>
    <row r="186" ht="22.5" spans="1:9">
      <c r="A186" s="259">
        <v>618001</v>
      </c>
      <c r="B186" s="259">
        <v>180</v>
      </c>
      <c r="C186" s="260" t="s">
        <v>234</v>
      </c>
      <c r="D186" s="259"/>
      <c r="E186" s="260" t="s">
        <v>234</v>
      </c>
      <c r="F186" s="260" t="s">
        <v>11</v>
      </c>
      <c r="G186" s="259" t="s">
        <v>12</v>
      </c>
      <c r="H186" s="259"/>
      <c r="I186" s="260"/>
    </row>
    <row r="187" ht="22.5" spans="1:9">
      <c r="A187" s="259">
        <v>619001</v>
      </c>
      <c r="B187" s="259">
        <v>181</v>
      </c>
      <c r="C187" s="260" t="s">
        <v>235</v>
      </c>
      <c r="D187" s="259"/>
      <c r="E187" s="260" t="s">
        <v>235</v>
      </c>
      <c r="F187" s="260" t="s">
        <v>11</v>
      </c>
      <c r="G187" s="259" t="s">
        <v>12</v>
      </c>
      <c r="H187" s="259"/>
      <c r="I187" s="260"/>
    </row>
    <row r="188" ht="22.5" spans="1:9">
      <c r="A188" s="259">
        <v>620001</v>
      </c>
      <c r="B188" s="259">
        <v>182</v>
      </c>
      <c r="C188" s="260" t="s">
        <v>236</v>
      </c>
      <c r="D188" s="259"/>
      <c r="E188" s="260" t="s">
        <v>236</v>
      </c>
      <c r="F188" s="260" t="s">
        <v>11</v>
      </c>
      <c r="G188" s="259" t="s">
        <v>12</v>
      </c>
      <c r="H188" s="259"/>
      <c r="I188" s="260"/>
    </row>
    <row r="189" ht="22.5" spans="1:9">
      <c r="A189" s="259">
        <v>621001</v>
      </c>
      <c r="B189" s="259">
        <v>183</v>
      </c>
      <c r="C189" s="260" t="s">
        <v>237</v>
      </c>
      <c r="D189" s="259"/>
      <c r="E189" s="260" t="s">
        <v>237</v>
      </c>
      <c r="F189" s="260" t="s">
        <v>11</v>
      </c>
      <c r="G189" s="259" t="s">
        <v>12</v>
      </c>
      <c r="H189" s="259"/>
      <c r="I189" s="260"/>
    </row>
    <row r="190" ht="22.5" spans="1:9">
      <c r="A190" s="259">
        <v>622001</v>
      </c>
      <c r="B190" s="259">
        <v>184</v>
      </c>
      <c r="C190" s="260" t="s">
        <v>238</v>
      </c>
      <c r="D190" s="259"/>
      <c r="E190" s="260" t="s">
        <v>238</v>
      </c>
      <c r="F190" s="260" t="s">
        <v>11</v>
      </c>
      <c r="G190" s="259" t="s">
        <v>12</v>
      </c>
      <c r="H190" s="259"/>
      <c r="I190" s="260"/>
    </row>
    <row r="191" ht="22.5" spans="1:9">
      <c r="A191" s="259">
        <v>623001</v>
      </c>
      <c r="B191" s="259">
        <v>185</v>
      </c>
      <c r="C191" s="260" t="s">
        <v>239</v>
      </c>
      <c r="D191" s="259"/>
      <c r="E191" s="260" t="s">
        <v>239</v>
      </c>
      <c r="F191" s="260" t="s">
        <v>11</v>
      </c>
      <c r="G191" s="259" t="s">
        <v>12</v>
      </c>
      <c r="H191" s="259"/>
      <c r="I191" s="260"/>
    </row>
    <row r="192" ht="22.5" spans="1:9">
      <c r="A192" s="259">
        <v>624001</v>
      </c>
      <c r="B192" s="259">
        <v>186</v>
      </c>
      <c r="C192" s="260" t="s">
        <v>240</v>
      </c>
      <c r="D192" s="259"/>
      <c r="E192" s="260" t="s">
        <v>240</v>
      </c>
      <c r="F192" s="260" t="s">
        <v>11</v>
      </c>
      <c r="G192" s="259" t="s">
        <v>12</v>
      </c>
      <c r="H192" s="259"/>
      <c r="I192" s="260"/>
    </row>
    <row r="193" ht="22.5" spans="1:9">
      <c r="A193" s="259">
        <v>625001</v>
      </c>
      <c r="B193" s="259">
        <v>187</v>
      </c>
      <c r="C193" s="260" t="s">
        <v>241</v>
      </c>
      <c r="D193" s="259"/>
      <c r="E193" s="260" t="s">
        <v>241</v>
      </c>
      <c r="F193" s="260" t="s">
        <v>11</v>
      </c>
      <c r="G193" s="259" t="s">
        <v>12</v>
      </c>
      <c r="H193" s="259"/>
      <c r="I193" s="260"/>
    </row>
    <row r="194" ht="22.5" spans="1:9">
      <c r="A194" s="259">
        <v>626001</v>
      </c>
      <c r="B194" s="259">
        <v>188</v>
      </c>
      <c r="C194" s="260" t="s">
        <v>242</v>
      </c>
      <c r="D194" s="259"/>
      <c r="E194" s="260" t="s">
        <v>242</v>
      </c>
      <c r="F194" s="260" t="s">
        <v>11</v>
      </c>
      <c r="G194" s="259" t="s">
        <v>12</v>
      </c>
      <c r="H194" s="259"/>
      <c r="I194" s="260"/>
    </row>
    <row r="195" ht="22.5" spans="1:9">
      <c r="A195" s="259">
        <v>627001</v>
      </c>
      <c r="B195" s="259">
        <v>189</v>
      </c>
      <c r="C195" s="260" t="s">
        <v>243</v>
      </c>
      <c r="D195" s="259"/>
      <c r="E195" s="260" t="s">
        <v>243</v>
      </c>
      <c r="F195" s="260" t="s">
        <v>11</v>
      </c>
      <c r="G195" s="259" t="s">
        <v>12</v>
      </c>
      <c r="H195" s="259"/>
      <c r="I195" s="260"/>
    </row>
    <row r="196" ht="22.5" spans="1:9">
      <c r="A196" s="259">
        <v>628001</v>
      </c>
      <c r="B196" s="259">
        <v>190</v>
      </c>
      <c r="C196" s="260" t="s">
        <v>244</v>
      </c>
      <c r="D196" s="259"/>
      <c r="E196" s="260" t="s">
        <v>244</v>
      </c>
      <c r="F196" s="260" t="s">
        <v>11</v>
      </c>
      <c r="G196" s="259" t="s">
        <v>12</v>
      </c>
      <c r="H196" s="259"/>
      <c r="I196" s="260"/>
    </row>
    <row r="197" ht="22.5" spans="1:9">
      <c r="A197" s="259">
        <v>629001</v>
      </c>
      <c r="B197" s="259">
        <v>191</v>
      </c>
      <c r="C197" s="260" t="s">
        <v>245</v>
      </c>
      <c r="D197" s="259"/>
      <c r="E197" s="260" t="s">
        <v>245</v>
      </c>
      <c r="F197" s="260" t="s">
        <v>11</v>
      </c>
      <c r="G197" s="259" t="s">
        <v>12</v>
      </c>
      <c r="H197" s="259"/>
      <c r="I197" s="260"/>
    </row>
    <row r="198" ht="22.5" spans="1:9">
      <c r="A198" s="259">
        <v>630001</v>
      </c>
      <c r="B198" s="259">
        <v>192</v>
      </c>
      <c r="C198" s="260" t="s">
        <v>246</v>
      </c>
      <c r="D198" s="259"/>
      <c r="E198" s="260" t="s">
        <v>246</v>
      </c>
      <c r="F198" s="260" t="s">
        <v>11</v>
      </c>
      <c r="G198" s="259" t="s">
        <v>12</v>
      </c>
      <c r="H198" s="259"/>
      <c r="I198" s="260"/>
    </row>
    <row r="199" ht="22.5" spans="1:9">
      <c r="A199" s="259">
        <v>631001</v>
      </c>
      <c r="B199" s="259">
        <v>193</v>
      </c>
      <c r="C199" s="260" t="s">
        <v>247</v>
      </c>
      <c r="D199" s="259"/>
      <c r="E199" s="260" t="s">
        <v>247</v>
      </c>
      <c r="F199" s="260" t="s">
        <v>11</v>
      </c>
      <c r="G199" s="259" t="s">
        <v>12</v>
      </c>
      <c r="H199" s="259"/>
      <c r="I199" s="260"/>
    </row>
    <row r="200" ht="22.5" spans="1:9">
      <c r="A200" s="259">
        <v>632001</v>
      </c>
      <c r="B200" s="259">
        <v>194</v>
      </c>
      <c r="C200" s="260" t="s">
        <v>248</v>
      </c>
      <c r="D200" s="259"/>
      <c r="E200" s="260" t="s">
        <v>248</v>
      </c>
      <c r="F200" s="260" t="s">
        <v>11</v>
      </c>
      <c r="G200" s="259" t="s">
        <v>12</v>
      </c>
      <c r="H200" s="259"/>
      <c r="I200" s="260"/>
    </row>
    <row r="201" ht="22.5" spans="1:9">
      <c r="A201" s="259">
        <v>633001</v>
      </c>
      <c r="B201" s="259">
        <v>195</v>
      </c>
      <c r="C201" s="260" t="s">
        <v>249</v>
      </c>
      <c r="D201" s="259"/>
      <c r="E201" s="260" t="s">
        <v>249</v>
      </c>
      <c r="F201" s="260" t="s">
        <v>11</v>
      </c>
      <c r="G201" s="259" t="s">
        <v>12</v>
      </c>
      <c r="H201" s="259"/>
      <c r="I201" s="260"/>
    </row>
    <row r="202" ht="22.5" spans="1:9">
      <c r="A202" s="259">
        <v>634001</v>
      </c>
      <c r="B202" s="259">
        <v>196</v>
      </c>
      <c r="C202" s="260" t="s">
        <v>250</v>
      </c>
      <c r="D202" s="259"/>
      <c r="E202" s="260" t="s">
        <v>250</v>
      </c>
      <c r="F202" s="260" t="s">
        <v>11</v>
      </c>
      <c r="G202" s="259" t="s">
        <v>12</v>
      </c>
      <c r="H202" s="259"/>
      <c r="I202" s="260"/>
    </row>
    <row r="203" ht="22.5" spans="1:9">
      <c r="A203" s="259">
        <v>635001</v>
      </c>
      <c r="B203" s="259">
        <v>197</v>
      </c>
      <c r="C203" s="260" t="s">
        <v>251</v>
      </c>
      <c r="D203" s="259"/>
      <c r="E203" s="260" t="s">
        <v>251</v>
      </c>
      <c r="F203" s="260" t="s">
        <v>11</v>
      </c>
      <c r="G203" s="259" t="s">
        <v>12</v>
      </c>
      <c r="H203" s="259"/>
      <c r="I203" s="260"/>
    </row>
    <row r="204" ht="22.5" spans="1:9">
      <c r="A204" s="259">
        <v>636001</v>
      </c>
      <c r="B204" s="259">
        <v>198</v>
      </c>
      <c r="C204" s="260" t="s">
        <v>252</v>
      </c>
      <c r="D204" s="259"/>
      <c r="E204" s="260" t="s">
        <v>252</v>
      </c>
      <c r="F204" s="260" t="s">
        <v>11</v>
      </c>
      <c r="G204" s="259" t="s">
        <v>12</v>
      </c>
      <c r="H204" s="259"/>
      <c r="I204" s="260"/>
    </row>
    <row r="205" ht="22.5" spans="1:9">
      <c r="A205" s="259">
        <v>637001</v>
      </c>
      <c r="B205" s="259">
        <v>199</v>
      </c>
      <c r="C205" s="260" t="s">
        <v>253</v>
      </c>
      <c r="D205" s="259"/>
      <c r="E205" s="260" t="s">
        <v>253</v>
      </c>
      <c r="F205" s="260" t="s">
        <v>11</v>
      </c>
      <c r="G205" s="259" t="s">
        <v>12</v>
      </c>
      <c r="H205" s="259"/>
      <c r="I205" s="260"/>
    </row>
    <row r="206" ht="22.5" spans="1:9">
      <c r="A206" s="259">
        <v>638001</v>
      </c>
      <c r="B206" s="259">
        <v>200</v>
      </c>
      <c r="C206" s="260" t="s">
        <v>254</v>
      </c>
      <c r="D206" s="259"/>
      <c r="E206" s="260" t="s">
        <v>254</v>
      </c>
      <c r="F206" s="260" t="s">
        <v>11</v>
      </c>
      <c r="G206" s="259" t="s">
        <v>12</v>
      </c>
      <c r="H206" s="259"/>
      <c r="I206" s="260"/>
    </row>
    <row r="207" ht="22.5" spans="1:9">
      <c r="A207" s="259">
        <v>641001</v>
      </c>
      <c r="B207" s="259">
        <v>201</v>
      </c>
      <c r="C207" s="260" t="s">
        <v>255</v>
      </c>
      <c r="D207" s="259"/>
      <c r="E207" s="260" t="s">
        <v>255</v>
      </c>
      <c r="F207" s="260" t="s">
        <v>11</v>
      </c>
      <c r="G207" s="259" t="s">
        <v>12</v>
      </c>
      <c r="H207" s="259"/>
      <c r="I207" s="260"/>
    </row>
    <row r="208" ht="22.5" spans="1:9">
      <c r="A208" s="259">
        <v>642001</v>
      </c>
      <c r="B208" s="259">
        <v>202</v>
      </c>
      <c r="C208" s="260" t="s">
        <v>256</v>
      </c>
      <c r="D208" s="259"/>
      <c r="E208" s="260" t="s">
        <v>256</v>
      </c>
      <c r="F208" s="260" t="s">
        <v>11</v>
      </c>
      <c r="G208" s="259" t="s">
        <v>12</v>
      </c>
      <c r="H208" s="259"/>
      <c r="I208" s="260"/>
    </row>
    <row r="209" ht="22.5" spans="1:9">
      <c r="A209" s="259">
        <v>643001</v>
      </c>
      <c r="B209" s="259">
        <v>203</v>
      </c>
      <c r="C209" s="260" t="s">
        <v>257</v>
      </c>
      <c r="D209" s="259"/>
      <c r="E209" s="260" t="s">
        <v>257</v>
      </c>
      <c r="F209" s="260" t="s">
        <v>11</v>
      </c>
      <c r="G209" s="259" t="s">
        <v>12</v>
      </c>
      <c r="H209" s="259"/>
      <c r="I209" s="260"/>
    </row>
    <row r="210" ht="22.5" spans="1:9">
      <c r="A210" s="259">
        <v>644001</v>
      </c>
      <c r="B210" s="259">
        <v>204</v>
      </c>
      <c r="C210" s="260" t="s">
        <v>258</v>
      </c>
      <c r="D210" s="259"/>
      <c r="E210" s="260" t="s">
        <v>258</v>
      </c>
      <c r="F210" s="260" t="s">
        <v>11</v>
      </c>
      <c r="G210" s="259" t="s">
        <v>12</v>
      </c>
      <c r="H210" s="259"/>
      <c r="I210" s="260"/>
    </row>
    <row r="211" ht="22.5" spans="1:9">
      <c r="A211" s="259">
        <v>645001</v>
      </c>
      <c r="B211" s="259">
        <v>205</v>
      </c>
      <c r="C211" s="260" t="s">
        <v>259</v>
      </c>
      <c r="D211" s="259"/>
      <c r="E211" s="260" t="s">
        <v>259</v>
      </c>
      <c r="F211" s="260" t="s">
        <v>11</v>
      </c>
      <c r="G211" s="259" t="s">
        <v>12</v>
      </c>
      <c r="H211" s="259"/>
      <c r="I211" s="260"/>
    </row>
    <row r="212" ht="22.5" spans="1:9">
      <c r="A212" s="259">
        <v>646001</v>
      </c>
      <c r="B212" s="259">
        <v>206</v>
      </c>
      <c r="C212" s="260" t="s">
        <v>260</v>
      </c>
      <c r="D212" s="259"/>
      <c r="E212" s="260" t="s">
        <v>260</v>
      </c>
      <c r="F212" s="260" t="s">
        <v>11</v>
      </c>
      <c r="G212" s="259" t="s">
        <v>12</v>
      </c>
      <c r="H212" s="259"/>
      <c r="I212" s="260"/>
    </row>
    <row r="213" ht="22.5" spans="1:9">
      <c r="A213" s="259">
        <v>647001</v>
      </c>
      <c r="B213" s="259">
        <v>207</v>
      </c>
      <c r="C213" s="260" t="s">
        <v>261</v>
      </c>
      <c r="D213" s="259"/>
      <c r="E213" s="260" t="s">
        <v>261</v>
      </c>
      <c r="F213" s="260" t="s">
        <v>11</v>
      </c>
      <c r="G213" s="259" t="s">
        <v>12</v>
      </c>
      <c r="H213" s="259"/>
      <c r="I213" s="260"/>
    </row>
    <row r="214" ht="22.5" spans="1:9">
      <c r="A214" s="259">
        <v>648001</v>
      </c>
      <c r="B214" s="259">
        <v>208</v>
      </c>
      <c r="C214" s="260" t="s">
        <v>262</v>
      </c>
      <c r="D214" s="259"/>
      <c r="E214" s="260" t="s">
        <v>262</v>
      </c>
      <c r="F214" s="260" t="s">
        <v>11</v>
      </c>
      <c r="G214" s="259" t="s">
        <v>12</v>
      </c>
      <c r="H214" s="259"/>
      <c r="I214" s="260"/>
    </row>
    <row r="215" ht="22.5" spans="1:9">
      <c r="A215" s="259">
        <v>649001</v>
      </c>
      <c r="B215" s="259">
        <v>209</v>
      </c>
      <c r="C215" s="260" t="s">
        <v>263</v>
      </c>
      <c r="D215" s="259"/>
      <c r="E215" s="260" t="s">
        <v>263</v>
      </c>
      <c r="F215" s="260" t="s">
        <v>11</v>
      </c>
      <c r="G215" s="259" t="s">
        <v>12</v>
      </c>
      <c r="H215" s="259"/>
      <c r="I215" s="260"/>
    </row>
    <row r="216" ht="22.5" spans="1:9">
      <c r="A216" s="259">
        <v>650001</v>
      </c>
      <c r="B216" s="259">
        <v>210</v>
      </c>
      <c r="C216" s="260" t="s">
        <v>264</v>
      </c>
      <c r="D216" s="259"/>
      <c r="E216" s="260" t="s">
        <v>264</v>
      </c>
      <c r="F216" s="260" t="s">
        <v>11</v>
      </c>
      <c r="G216" s="259" t="s">
        <v>12</v>
      </c>
      <c r="H216" s="259"/>
      <c r="I216" s="260"/>
    </row>
    <row r="217" ht="22.5" spans="1:9">
      <c r="A217" s="259">
        <v>651001</v>
      </c>
      <c r="B217" s="259">
        <v>211</v>
      </c>
      <c r="C217" s="260" t="s">
        <v>265</v>
      </c>
      <c r="D217" s="259"/>
      <c r="E217" s="260" t="s">
        <v>265</v>
      </c>
      <c r="F217" s="260" t="s">
        <v>11</v>
      </c>
      <c r="G217" s="259" t="s">
        <v>12</v>
      </c>
      <c r="H217" s="259"/>
      <c r="I217" s="260"/>
    </row>
    <row r="218" ht="22.5" spans="1:9">
      <c r="A218" s="259">
        <v>652001</v>
      </c>
      <c r="B218" s="259">
        <v>212</v>
      </c>
      <c r="C218" s="260" t="s">
        <v>266</v>
      </c>
      <c r="D218" s="259"/>
      <c r="E218" s="260" t="s">
        <v>266</v>
      </c>
      <c r="F218" s="260" t="s">
        <v>11</v>
      </c>
      <c r="G218" s="259" t="s">
        <v>12</v>
      </c>
      <c r="H218" s="259"/>
      <c r="I218" s="260"/>
    </row>
    <row r="219" ht="22.5" spans="1:9">
      <c r="A219" s="259">
        <v>653001</v>
      </c>
      <c r="B219" s="259">
        <v>213</v>
      </c>
      <c r="C219" s="260" t="s">
        <v>267</v>
      </c>
      <c r="D219" s="259"/>
      <c r="E219" s="260" t="s">
        <v>267</v>
      </c>
      <c r="F219" s="260" t="s">
        <v>11</v>
      </c>
      <c r="G219" s="259" t="s">
        <v>12</v>
      </c>
      <c r="H219" s="259"/>
      <c r="I219" s="260"/>
    </row>
    <row r="220" ht="22.5" spans="1:9">
      <c r="A220" s="259">
        <v>654001</v>
      </c>
      <c r="B220" s="259">
        <v>214</v>
      </c>
      <c r="C220" s="260" t="s">
        <v>268</v>
      </c>
      <c r="D220" s="259"/>
      <c r="E220" s="260" t="s">
        <v>268</v>
      </c>
      <c r="F220" s="260" t="s">
        <v>11</v>
      </c>
      <c r="G220" s="259" t="s">
        <v>12</v>
      </c>
      <c r="H220" s="259"/>
      <c r="I220" s="260"/>
    </row>
    <row r="221" ht="22.5" spans="1:9">
      <c r="A221" s="259">
        <v>655001</v>
      </c>
      <c r="B221" s="259">
        <v>215</v>
      </c>
      <c r="C221" s="260" t="s">
        <v>269</v>
      </c>
      <c r="D221" s="259"/>
      <c r="E221" s="260" t="s">
        <v>269</v>
      </c>
      <c r="F221" s="260" t="s">
        <v>11</v>
      </c>
      <c r="G221" s="259" t="s">
        <v>12</v>
      </c>
      <c r="H221" s="259"/>
      <c r="I221" s="260"/>
    </row>
    <row r="222" ht="22.5" spans="1:9">
      <c r="A222" s="259">
        <v>656001</v>
      </c>
      <c r="B222" s="259">
        <v>216</v>
      </c>
      <c r="C222" s="260" t="s">
        <v>270</v>
      </c>
      <c r="D222" s="259"/>
      <c r="E222" s="260" t="s">
        <v>270</v>
      </c>
      <c r="F222" s="260" t="s">
        <v>11</v>
      </c>
      <c r="G222" s="259" t="s">
        <v>12</v>
      </c>
      <c r="H222" s="259"/>
      <c r="I222" s="260"/>
    </row>
    <row r="223" ht="22.5" spans="1:9">
      <c r="A223" s="259">
        <v>657001</v>
      </c>
      <c r="B223" s="259">
        <v>217</v>
      </c>
      <c r="C223" s="260" t="s">
        <v>271</v>
      </c>
      <c r="D223" s="259"/>
      <c r="E223" s="260" t="s">
        <v>271</v>
      </c>
      <c r="F223" s="260" t="s">
        <v>11</v>
      </c>
      <c r="G223" s="259" t="s">
        <v>12</v>
      </c>
      <c r="H223" s="259"/>
      <c r="I223" s="260"/>
    </row>
    <row r="224" ht="22.5" spans="1:9">
      <c r="A224" s="259">
        <v>658001</v>
      </c>
      <c r="B224" s="259">
        <v>218</v>
      </c>
      <c r="C224" s="260" t="s">
        <v>272</v>
      </c>
      <c r="D224" s="259"/>
      <c r="E224" s="260" t="s">
        <v>272</v>
      </c>
      <c r="F224" s="260" t="s">
        <v>11</v>
      </c>
      <c r="G224" s="259" t="s">
        <v>12</v>
      </c>
      <c r="H224" s="259"/>
      <c r="I224" s="260"/>
    </row>
    <row r="225" ht="22.5" spans="1:9">
      <c r="A225" s="259">
        <v>659001</v>
      </c>
      <c r="B225" s="259">
        <v>219</v>
      </c>
      <c r="C225" s="260" t="s">
        <v>273</v>
      </c>
      <c r="D225" s="259"/>
      <c r="E225" s="260" t="s">
        <v>273</v>
      </c>
      <c r="F225" s="260" t="s">
        <v>11</v>
      </c>
      <c r="G225" s="259" t="s">
        <v>12</v>
      </c>
      <c r="H225" s="259"/>
      <c r="I225" s="260"/>
    </row>
    <row r="226" ht="22.5" spans="1:9">
      <c r="A226" s="259">
        <v>660001</v>
      </c>
      <c r="B226" s="259">
        <v>220</v>
      </c>
      <c r="C226" s="260" t="s">
        <v>274</v>
      </c>
      <c r="D226" s="259"/>
      <c r="E226" s="260" t="s">
        <v>274</v>
      </c>
      <c r="F226" s="260" t="s">
        <v>11</v>
      </c>
      <c r="G226" s="259" t="s">
        <v>12</v>
      </c>
      <c r="H226" s="259"/>
      <c r="I226" s="260"/>
    </row>
    <row r="227" ht="22.5" spans="1:9">
      <c r="A227" s="259">
        <v>661001</v>
      </c>
      <c r="B227" s="259">
        <v>221</v>
      </c>
      <c r="C227" s="260" t="s">
        <v>275</v>
      </c>
      <c r="D227" s="259"/>
      <c r="E227" s="260" t="s">
        <v>275</v>
      </c>
      <c r="F227" s="260" t="s">
        <v>11</v>
      </c>
      <c r="G227" s="259" t="s">
        <v>12</v>
      </c>
      <c r="H227" s="259"/>
      <c r="I227" s="260"/>
    </row>
    <row r="228" ht="22.5" spans="1:9">
      <c r="A228" s="259">
        <v>662001</v>
      </c>
      <c r="B228" s="259">
        <v>222</v>
      </c>
      <c r="C228" s="260" t="s">
        <v>276</v>
      </c>
      <c r="D228" s="259"/>
      <c r="E228" s="260" t="s">
        <v>276</v>
      </c>
      <c r="F228" s="260" t="s">
        <v>11</v>
      </c>
      <c r="G228" s="259" t="s">
        <v>12</v>
      </c>
      <c r="H228" s="259"/>
      <c r="I228" s="260"/>
    </row>
    <row r="229" ht="22.5" spans="1:9">
      <c r="A229" s="259">
        <v>663001</v>
      </c>
      <c r="B229" s="259">
        <v>223</v>
      </c>
      <c r="C229" s="260" t="s">
        <v>277</v>
      </c>
      <c r="D229" s="259"/>
      <c r="E229" s="260" t="s">
        <v>277</v>
      </c>
      <c r="F229" s="260" t="s">
        <v>11</v>
      </c>
      <c r="G229" s="259" t="s">
        <v>12</v>
      </c>
      <c r="H229" s="259"/>
      <c r="I229" s="260"/>
    </row>
    <row r="230" ht="22.5" spans="1:9">
      <c r="A230" s="259">
        <v>664001</v>
      </c>
      <c r="B230" s="259">
        <v>224</v>
      </c>
      <c r="C230" s="260" t="s">
        <v>278</v>
      </c>
      <c r="D230" s="259"/>
      <c r="E230" s="260" t="s">
        <v>278</v>
      </c>
      <c r="F230" s="260" t="s">
        <v>11</v>
      </c>
      <c r="G230" s="259" t="s">
        <v>12</v>
      </c>
      <c r="H230" s="259"/>
      <c r="I230" s="260"/>
    </row>
    <row r="231" ht="22.5" spans="1:9">
      <c r="A231" s="259">
        <v>665001</v>
      </c>
      <c r="B231" s="259">
        <v>225</v>
      </c>
      <c r="C231" s="260" t="s">
        <v>279</v>
      </c>
      <c r="D231" s="259"/>
      <c r="E231" s="260" t="s">
        <v>279</v>
      </c>
      <c r="F231" s="260" t="s">
        <v>11</v>
      </c>
      <c r="G231" s="259" t="s">
        <v>12</v>
      </c>
      <c r="H231" s="259"/>
      <c r="I231" s="260"/>
    </row>
    <row r="232" ht="22.5" spans="1:9">
      <c r="A232" s="259">
        <v>666001</v>
      </c>
      <c r="B232" s="259">
        <v>226</v>
      </c>
      <c r="C232" s="260" t="s">
        <v>280</v>
      </c>
      <c r="D232" s="259"/>
      <c r="E232" s="260" t="s">
        <v>280</v>
      </c>
      <c r="F232" s="260" t="s">
        <v>11</v>
      </c>
      <c r="G232" s="259" t="s">
        <v>12</v>
      </c>
      <c r="H232" s="259"/>
      <c r="I232" s="260"/>
    </row>
    <row r="233" ht="22.5" spans="1:9">
      <c r="A233" s="259">
        <v>667001</v>
      </c>
      <c r="B233" s="259">
        <v>227</v>
      </c>
      <c r="C233" s="260" t="s">
        <v>281</v>
      </c>
      <c r="D233" s="259"/>
      <c r="E233" s="260" t="s">
        <v>281</v>
      </c>
      <c r="F233" s="260" t="s">
        <v>11</v>
      </c>
      <c r="G233" s="259" t="s">
        <v>12</v>
      </c>
      <c r="H233" s="259"/>
      <c r="I233" s="260"/>
    </row>
    <row r="234" ht="22.5" spans="1:9">
      <c r="A234" s="259">
        <v>668001</v>
      </c>
      <c r="B234" s="259">
        <v>228</v>
      </c>
      <c r="C234" s="260" t="s">
        <v>282</v>
      </c>
      <c r="D234" s="259"/>
      <c r="E234" s="260" t="s">
        <v>282</v>
      </c>
      <c r="F234" s="260" t="s">
        <v>11</v>
      </c>
      <c r="G234" s="259" t="s">
        <v>12</v>
      </c>
      <c r="H234" s="259"/>
      <c r="I234" s="260"/>
    </row>
    <row r="235" ht="22.5" spans="1:9">
      <c r="A235" s="259">
        <v>669001</v>
      </c>
      <c r="B235" s="259">
        <v>229</v>
      </c>
      <c r="C235" s="260" t="s">
        <v>283</v>
      </c>
      <c r="D235" s="259"/>
      <c r="E235" s="260" t="s">
        <v>283</v>
      </c>
      <c r="F235" s="260" t="s">
        <v>11</v>
      </c>
      <c r="G235" s="259" t="s">
        <v>12</v>
      </c>
      <c r="H235" s="259"/>
      <c r="I235" s="260"/>
    </row>
    <row r="236" ht="22.5" spans="1:9">
      <c r="A236" s="259">
        <v>670001</v>
      </c>
      <c r="B236" s="259">
        <v>230</v>
      </c>
      <c r="C236" s="260" t="s">
        <v>284</v>
      </c>
      <c r="D236" s="259"/>
      <c r="E236" s="260" t="s">
        <v>284</v>
      </c>
      <c r="F236" s="260" t="s">
        <v>11</v>
      </c>
      <c r="G236" s="259" t="s">
        <v>12</v>
      </c>
      <c r="H236" s="259"/>
      <c r="I236" s="260"/>
    </row>
    <row r="237" ht="22.5" spans="1:9">
      <c r="A237" s="259">
        <v>671001</v>
      </c>
      <c r="B237" s="259">
        <v>231</v>
      </c>
      <c r="C237" s="260" t="s">
        <v>285</v>
      </c>
      <c r="D237" s="259"/>
      <c r="E237" s="260" t="s">
        <v>285</v>
      </c>
      <c r="F237" s="260" t="s">
        <v>11</v>
      </c>
      <c r="G237" s="259" t="s">
        <v>12</v>
      </c>
      <c r="H237" s="259"/>
      <c r="I237" s="260"/>
    </row>
    <row r="238" ht="22.5" spans="1:9">
      <c r="A238" s="259">
        <v>672001</v>
      </c>
      <c r="B238" s="259">
        <v>232</v>
      </c>
      <c r="C238" s="260" t="s">
        <v>286</v>
      </c>
      <c r="D238" s="259"/>
      <c r="E238" s="260" t="s">
        <v>286</v>
      </c>
      <c r="F238" s="260" t="s">
        <v>11</v>
      </c>
      <c r="G238" s="259" t="s">
        <v>12</v>
      </c>
      <c r="H238" s="259"/>
      <c r="I238" s="260"/>
    </row>
    <row r="239" ht="22.5" spans="1:9">
      <c r="A239" s="259">
        <v>673001</v>
      </c>
      <c r="B239" s="259">
        <v>233</v>
      </c>
      <c r="C239" s="260" t="s">
        <v>287</v>
      </c>
      <c r="D239" s="259"/>
      <c r="E239" s="260" t="s">
        <v>287</v>
      </c>
      <c r="F239" s="260" t="s">
        <v>11</v>
      </c>
      <c r="G239" s="259" t="s">
        <v>12</v>
      </c>
      <c r="H239" s="259"/>
      <c r="I239" s="260"/>
    </row>
    <row r="240" ht="22.5" spans="1:9">
      <c r="A240" s="259">
        <v>674001</v>
      </c>
      <c r="B240" s="259">
        <v>234</v>
      </c>
      <c r="C240" s="260" t="s">
        <v>288</v>
      </c>
      <c r="D240" s="259"/>
      <c r="E240" s="260" t="s">
        <v>288</v>
      </c>
      <c r="F240" s="260" t="s">
        <v>11</v>
      </c>
      <c r="G240" s="259" t="s">
        <v>12</v>
      </c>
      <c r="H240" s="259"/>
      <c r="I240" s="260"/>
    </row>
    <row r="241" ht="22.5" spans="1:9">
      <c r="A241" s="259">
        <v>675001</v>
      </c>
      <c r="B241" s="259">
        <v>235</v>
      </c>
      <c r="C241" s="260" t="s">
        <v>289</v>
      </c>
      <c r="D241" s="259"/>
      <c r="E241" s="260" t="s">
        <v>289</v>
      </c>
      <c r="F241" s="260" t="s">
        <v>11</v>
      </c>
      <c r="G241" s="259" t="s">
        <v>12</v>
      </c>
      <c r="H241" s="259"/>
      <c r="I241" s="260"/>
    </row>
    <row r="242" ht="22.5" spans="1:9">
      <c r="A242" s="259">
        <v>676001</v>
      </c>
      <c r="B242" s="259">
        <v>236</v>
      </c>
      <c r="C242" s="260" t="s">
        <v>290</v>
      </c>
      <c r="D242" s="259"/>
      <c r="E242" s="260" t="s">
        <v>290</v>
      </c>
      <c r="F242" s="260" t="s">
        <v>11</v>
      </c>
      <c r="G242" s="259" t="s">
        <v>12</v>
      </c>
      <c r="H242" s="259"/>
      <c r="I242" s="260"/>
    </row>
    <row r="243" ht="22.5" spans="1:9">
      <c r="A243" s="259">
        <v>677001</v>
      </c>
      <c r="B243" s="259">
        <v>237</v>
      </c>
      <c r="C243" s="260" t="s">
        <v>291</v>
      </c>
      <c r="D243" s="259"/>
      <c r="E243" s="260" t="s">
        <v>291</v>
      </c>
      <c r="F243" s="260" t="s">
        <v>11</v>
      </c>
      <c r="G243" s="259" t="s">
        <v>12</v>
      </c>
      <c r="H243" s="259"/>
      <c r="I243" s="260"/>
    </row>
    <row r="244" ht="22.5" spans="1:9">
      <c r="A244" s="259">
        <v>678001</v>
      </c>
      <c r="B244" s="259">
        <v>238</v>
      </c>
      <c r="C244" s="260" t="s">
        <v>292</v>
      </c>
      <c r="D244" s="259"/>
      <c r="E244" s="260" t="s">
        <v>292</v>
      </c>
      <c r="F244" s="260" t="s">
        <v>11</v>
      </c>
      <c r="G244" s="259" t="s">
        <v>12</v>
      </c>
      <c r="H244" s="259"/>
      <c r="I244" s="260"/>
    </row>
    <row r="245" ht="22.5" spans="1:9">
      <c r="A245" s="259">
        <v>194001</v>
      </c>
      <c r="B245" s="259">
        <v>239</v>
      </c>
      <c r="C245" s="260" t="s">
        <v>293</v>
      </c>
      <c r="D245" s="259" t="s">
        <v>16</v>
      </c>
      <c r="E245" s="260" t="s">
        <v>294</v>
      </c>
      <c r="F245" s="260" t="s">
        <v>34</v>
      </c>
      <c r="G245" s="259" t="s">
        <v>12</v>
      </c>
      <c r="H245" s="259"/>
      <c r="I245" s="260"/>
    </row>
    <row r="246" ht="22.5" spans="1:9">
      <c r="A246" s="259">
        <v>701001</v>
      </c>
      <c r="B246" s="259">
        <v>240</v>
      </c>
      <c r="C246" s="260" t="s">
        <v>295</v>
      </c>
      <c r="D246" s="259"/>
      <c r="E246" s="260" t="s">
        <v>295</v>
      </c>
      <c r="F246" s="260" t="s">
        <v>296</v>
      </c>
      <c r="G246" s="259" t="s">
        <v>12</v>
      </c>
      <c r="H246" s="259"/>
      <c r="I246" s="260"/>
    </row>
    <row r="247" ht="22.5" spans="1:9">
      <c r="A247" s="259">
        <v>702001</v>
      </c>
      <c r="B247" s="259">
        <v>241</v>
      </c>
      <c r="C247" s="260" t="s">
        <v>297</v>
      </c>
      <c r="D247" s="259"/>
      <c r="E247" s="260" t="s">
        <v>297</v>
      </c>
      <c r="F247" s="260" t="s">
        <v>296</v>
      </c>
      <c r="G247" s="259" t="s">
        <v>12</v>
      </c>
      <c r="H247" s="259"/>
      <c r="I247" s="260"/>
    </row>
    <row r="248" ht="22.5" spans="1:9">
      <c r="A248" s="259">
        <v>703001</v>
      </c>
      <c r="B248" s="259">
        <v>242</v>
      </c>
      <c r="C248" s="260" t="s">
        <v>298</v>
      </c>
      <c r="D248" s="259"/>
      <c r="E248" s="260" t="s">
        <v>298</v>
      </c>
      <c r="F248" s="260" t="s">
        <v>296</v>
      </c>
      <c r="G248" s="259" t="s">
        <v>12</v>
      </c>
      <c r="H248" s="259"/>
      <c r="I248" s="260"/>
    </row>
    <row r="249" ht="22.5" spans="1:9">
      <c r="A249" s="259">
        <v>250062</v>
      </c>
      <c r="B249" s="259">
        <v>243</v>
      </c>
      <c r="C249" s="260" t="s">
        <v>299</v>
      </c>
      <c r="D249" s="259"/>
      <c r="E249" s="260" t="s">
        <v>299</v>
      </c>
      <c r="F249" s="260" t="s">
        <v>20</v>
      </c>
      <c r="G249" s="259" t="s">
        <v>175</v>
      </c>
      <c r="H249" s="259"/>
      <c r="I249" s="260"/>
    </row>
    <row r="250" ht="22.5" spans="1:9">
      <c r="A250" s="259">
        <v>250063</v>
      </c>
      <c r="B250" s="259">
        <v>244</v>
      </c>
      <c r="C250" s="260" t="s">
        <v>300</v>
      </c>
      <c r="D250" s="259"/>
      <c r="E250" s="260" t="s">
        <v>300</v>
      </c>
      <c r="F250" s="260" t="s">
        <v>20</v>
      </c>
      <c r="G250" s="259" t="s">
        <v>175</v>
      </c>
      <c r="H250" s="259"/>
      <c r="I250" s="260"/>
    </row>
    <row r="251" ht="22.5" spans="1:9">
      <c r="A251" s="259">
        <v>429001</v>
      </c>
      <c r="B251" s="259">
        <v>245</v>
      </c>
      <c r="C251" s="260" t="s">
        <v>301</v>
      </c>
      <c r="D251" s="259"/>
      <c r="E251" s="260" t="s">
        <v>301</v>
      </c>
      <c r="F251" s="260" t="s">
        <v>31</v>
      </c>
      <c r="G251" s="259" t="s">
        <v>12</v>
      </c>
      <c r="H251" s="259"/>
      <c r="I251" s="260"/>
    </row>
    <row r="252" ht="22.5" spans="1:9">
      <c r="A252" s="259">
        <v>145001</v>
      </c>
      <c r="B252" s="259">
        <v>246</v>
      </c>
      <c r="C252" s="260" t="s">
        <v>302</v>
      </c>
      <c r="D252" s="259"/>
      <c r="E252" s="260" t="s">
        <v>302</v>
      </c>
      <c r="F252" s="260" t="s">
        <v>11</v>
      </c>
      <c r="G252" s="259" t="s">
        <v>12</v>
      </c>
      <c r="H252" s="259"/>
      <c r="I252" s="260"/>
    </row>
    <row r="253" ht="22.5" spans="1:9">
      <c r="A253" s="259">
        <v>170001</v>
      </c>
      <c r="B253" s="259">
        <v>247</v>
      </c>
      <c r="C253" s="260" t="s">
        <v>303</v>
      </c>
      <c r="D253" s="259"/>
      <c r="E253" s="260" t="s">
        <v>303</v>
      </c>
      <c r="F253" s="260" t="s">
        <v>11</v>
      </c>
      <c r="G253" s="259" t="s">
        <v>12</v>
      </c>
      <c r="H253" s="259"/>
      <c r="I253" s="260"/>
    </row>
    <row r="254" ht="22.5" spans="1:9">
      <c r="A254" s="259">
        <v>171001</v>
      </c>
      <c r="B254" s="259">
        <v>248</v>
      </c>
      <c r="C254" s="260" t="s">
        <v>304</v>
      </c>
      <c r="D254" s="259"/>
      <c r="E254" s="260" t="s">
        <v>304</v>
      </c>
      <c r="F254" s="260" t="s">
        <v>11</v>
      </c>
      <c r="G254" s="259" t="s">
        <v>12</v>
      </c>
      <c r="H254" s="259"/>
      <c r="I254" s="260"/>
    </row>
    <row r="255" ht="22.5" spans="1:9">
      <c r="A255" s="259">
        <v>156001</v>
      </c>
      <c r="B255" s="259">
        <v>249</v>
      </c>
      <c r="C255" s="260" t="s">
        <v>305</v>
      </c>
      <c r="D255" s="259" t="s">
        <v>16</v>
      </c>
      <c r="E255" s="260" t="s">
        <v>306</v>
      </c>
      <c r="F255" s="260" t="s">
        <v>11</v>
      </c>
      <c r="G255" s="259" t="s">
        <v>12</v>
      </c>
      <c r="H255" s="259"/>
      <c r="I255" s="260"/>
    </row>
    <row r="256" ht="22.5" spans="1:9">
      <c r="A256" s="261">
        <v>177001</v>
      </c>
      <c r="B256" s="261">
        <v>250</v>
      </c>
      <c r="C256" s="262"/>
      <c r="D256" s="261"/>
      <c r="E256" s="262" t="s">
        <v>307</v>
      </c>
      <c r="F256" s="262" t="s">
        <v>11</v>
      </c>
      <c r="G256" s="261" t="s">
        <v>12</v>
      </c>
      <c r="H256" s="261"/>
      <c r="I256" s="262" t="s">
        <v>308</v>
      </c>
    </row>
    <row r="257" ht="22.5" spans="1:9">
      <c r="A257" s="261">
        <v>302001</v>
      </c>
      <c r="B257" s="261">
        <v>251</v>
      </c>
      <c r="C257" s="262"/>
      <c r="D257" s="261"/>
      <c r="E257" s="262" t="s">
        <v>309</v>
      </c>
      <c r="F257" s="262" t="s">
        <v>44</v>
      </c>
      <c r="G257" s="261" t="s">
        <v>12</v>
      </c>
      <c r="H257" s="261"/>
      <c r="I257" s="262" t="s">
        <v>308</v>
      </c>
    </row>
    <row r="258" ht="22.5" spans="1:9">
      <c r="A258" s="261">
        <v>313001</v>
      </c>
      <c r="B258" s="261">
        <v>252</v>
      </c>
      <c r="C258" s="262"/>
      <c r="D258" s="261"/>
      <c r="E258" s="262" t="s">
        <v>310</v>
      </c>
      <c r="F258" s="262" t="s">
        <v>44</v>
      </c>
      <c r="G258" s="261" t="s">
        <v>12</v>
      </c>
      <c r="H258" s="261"/>
      <c r="I258" s="26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K11"/>
  <sheetViews>
    <sheetView topLeftCell="A4" workbookViewId="0">
      <selection activeCell="M9" sqref="M9"/>
    </sheetView>
  </sheetViews>
  <sheetFormatPr defaultColWidth="31.125" defaultRowHeight="13.5"/>
  <cols>
    <col min="1" max="1" width="14.75" customWidth="1"/>
    <col min="2" max="2" width="8.5" customWidth="1"/>
    <col min="3" max="3" width="10.25" customWidth="1"/>
    <col min="4" max="4" width="10.125" customWidth="1"/>
    <col min="5" max="5" width="10" customWidth="1"/>
    <col min="6" max="6" width="9.625" customWidth="1"/>
    <col min="7" max="8" width="9"/>
    <col min="9" max="9" width="16.875" customWidth="1"/>
    <col min="10" max="10" width="11.25" customWidth="1"/>
    <col min="11" max="11" width="14" customWidth="1"/>
    <col min="12" max="255" width="9" customWidth="1"/>
    <col min="256" max="256" width="31.125" customWidth="1"/>
  </cols>
  <sheetData>
    <row r="1" ht="18" customHeight="1" spans="1:6">
      <c r="A1" s="96" t="s">
        <v>610</v>
      </c>
      <c r="B1" s="97"/>
      <c r="C1" s="97"/>
      <c r="D1" s="97"/>
      <c r="E1" s="97"/>
      <c r="F1" s="97"/>
    </row>
    <row r="2" ht="40.5" customHeight="1" spans="1:11">
      <c r="A2" s="98" t="s">
        <v>611</v>
      </c>
      <c r="B2" s="98"/>
      <c r="C2" s="98"/>
      <c r="D2" s="98"/>
      <c r="E2" s="98"/>
      <c r="F2" s="98"/>
      <c r="G2" s="98"/>
      <c r="H2" s="98"/>
      <c r="I2" s="98"/>
      <c r="J2" s="98"/>
      <c r="K2" s="98"/>
    </row>
    <row r="3" ht="21.75" customHeight="1" spans="1:11">
      <c r="A3" s="97"/>
      <c r="B3" s="97"/>
      <c r="C3" s="97"/>
      <c r="D3" s="97"/>
      <c r="E3" s="97"/>
      <c r="F3" s="97"/>
      <c r="K3" t="s">
        <v>313</v>
      </c>
    </row>
    <row r="4" ht="22.5" customHeight="1" spans="1:11">
      <c r="A4" s="99" t="s">
        <v>316</v>
      </c>
      <c r="B4" s="100" t="s">
        <v>318</v>
      </c>
      <c r="C4" s="100" t="s">
        <v>531</v>
      </c>
      <c r="D4" s="100" t="s">
        <v>521</v>
      </c>
      <c r="E4" s="100" t="s">
        <v>522</v>
      </c>
      <c r="F4" s="100" t="s">
        <v>523</v>
      </c>
      <c r="G4" s="100" t="s">
        <v>524</v>
      </c>
      <c r="H4" s="100"/>
      <c r="I4" s="100" t="s">
        <v>525</v>
      </c>
      <c r="J4" s="100" t="s">
        <v>526</v>
      </c>
      <c r="K4" s="100" t="s">
        <v>529</v>
      </c>
    </row>
    <row r="5" s="94" customFormat="1" ht="57" customHeight="1" spans="1:11">
      <c r="A5" s="99"/>
      <c r="B5" s="100"/>
      <c r="C5" s="100"/>
      <c r="D5" s="100"/>
      <c r="E5" s="100"/>
      <c r="F5" s="100"/>
      <c r="G5" s="100" t="s">
        <v>537</v>
      </c>
      <c r="H5" s="100" t="s">
        <v>538</v>
      </c>
      <c r="I5" s="100"/>
      <c r="J5" s="100"/>
      <c r="K5" s="100"/>
    </row>
    <row r="6" s="95" customFormat="1" ht="30" customHeight="1" spans="1:11">
      <c r="A6" s="101" t="s">
        <v>318</v>
      </c>
      <c r="B6" s="102">
        <f t="shared" ref="B6:B9" si="0">SUM(C6:K6)</f>
        <v>193.952</v>
      </c>
      <c r="C6" s="102">
        <f>SUM(C7:C9)</f>
        <v>193.952</v>
      </c>
      <c r="D6" s="102"/>
      <c r="E6" s="103"/>
      <c r="F6" s="103"/>
      <c r="G6" s="103"/>
      <c r="H6" s="103"/>
      <c r="I6" s="103"/>
      <c r="J6" s="103"/>
      <c r="K6" s="103"/>
    </row>
    <row r="7" s="95" customFormat="1" ht="48" customHeight="1" spans="1:11">
      <c r="A7" s="104" t="s">
        <v>612</v>
      </c>
      <c r="B7" s="102">
        <f t="shared" si="0"/>
        <v>0</v>
      </c>
      <c r="C7" s="102"/>
      <c r="D7" s="102"/>
      <c r="E7" s="103"/>
      <c r="F7" s="103"/>
      <c r="G7" s="103"/>
      <c r="H7" s="103"/>
      <c r="I7" s="103"/>
      <c r="J7" s="103"/>
      <c r="K7" s="103"/>
    </row>
    <row r="8" s="95" customFormat="1" ht="48" customHeight="1" spans="1:11">
      <c r="A8" s="104" t="s">
        <v>613</v>
      </c>
      <c r="B8" s="102">
        <f t="shared" si="0"/>
        <v>98.062</v>
      </c>
      <c r="C8" s="102">
        <v>98.062</v>
      </c>
      <c r="D8" s="102"/>
      <c r="E8" s="103"/>
      <c r="F8" s="103"/>
      <c r="G8" s="103"/>
      <c r="H8" s="103"/>
      <c r="I8" s="103"/>
      <c r="J8" s="103"/>
      <c r="K8" s="103"/>
    </row>
    <row r="9" s="95" customFormat="1" ht="49.5" customHeight="1" spans="1:11">
      <c r="A9" s="104" t="s">
        <v>614</v>
      </c>
      <c r="B9" s="102">
        <f t="shared" si="0"/>
        <v>95.89</v>
      </c>
      <c r="C9" s="102">
        <v>95.89</v>
      </c>
      <c r="D9" s="102"/>
      <c r="E9" s="103"/>
      <c r="F9" s="103"/>
      <c r="G9" s="103"/>
      <c r="H9" s="103"/>
      <c r="I9" s="103"/>
      <c r="J9" s="103"/>
      <c r="K9" s="103"/>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F57"/>
  <sheetViews>
    <sheetView workbookViewId="0">
      <selection activeCell="C24" sqref="C24"/>
    </sheetView>
  </sheetViews>
  <sheetFormatPr defaultColWidth="1.125" defaultRowHeight="12.75" outlineLevelCol="5"/>
  <cols>
    <col min="1" max="1" width="19" style="74" customWidth="1"/>
    <col min="2" max="2" width="34.625" style="74" customWidth="1"/>
    <col min="3" max="6" width="19.5" style="74" customWidth="1"/>
    <col min="7" max="255" width="9" style="74" customWidth="1"/>
    <col min="256" max="256" width="1.125" style="74" customWidth="1"/>
    <col min="257" max="16384" width="1.125" style="74"/>
  </cols>
  <sheetData>
    <row r="1" spans="1:1">
      <c r="A1" s="75" t="s">
        <v>615</v>
      </c>
    </row>
    <row r="2" ht="27" spans="1:6">
      <c r="A2" s="76" t="s">
        <v>616</v>
      </c>
      <c r="B2" s="76"/>
      <c r="C2" s="76"/>
      <c r="D2" s="76"/>
      <c r="E2" s="76"/>
      <c r="F2" s="76"/>
    </row>
    <row r="3" ht="22.5" spans="1:6">
      <c r="A3" s="77"/>
      <c r="B3" s="77"/>
      <c r="C3" s="77"/>
      <c r="D3" s="77"/>
      <c r="E3" s="77"/>
      <c r="F3" s="78" t="s">
        <v>313</v>
      </c>
    </row>
    <row r="4" ht="14.25" spans="1:6">
      <c r="A4" s="79" t="s">
        <v>617</v>
      </c>
      <c r="B4" s="79" t="s">
        <v>618</v>
      </c>
      <c r="C4" s="79"/>
      <c r="D4" s="79" t="s">
        <v>619</v>
      </c>
      <c r="E4" s="80">
        <v>4197.18</v>
      </c>
      <c r="F4" s="80"/>
    </row>
    <row r="5" ht="14.25" spans="1:6">
      <c r="A5" s="79"/>
      <c r="B5" s="79"/>
      <c r="C5" s="79"/>
      <c r="D5" s="79" t="s">
        <v>620</v>
      </c>
      <c r="E5" s="80">
        <v>4197.18</v>
      </c>
      <c r="F5" s="80"/>
    </row>
    <row r="6" s="73" customFormat="1" ht="94.5" customHeight="1" spans="1:6">
      <c r="A6" s="79" t="s">
        <v>621</v>
      </c>
      <c r="B6" s="81" t="s">
        <v>622</v>
      </c>
      <c r="C6" s="81"/>
      <c r="D6" s="81"/>
      <c r="E6" s="81"/>
      <c r="F6" s="81"/>
    </row>
    <row r="7" ht="21.75" customHeight="1" spans="1:6">
      <c r="A7" s="82" t="s">
        <v>623</v>
      </c>
      <c r="B7" s="79" t="s">
        <v>624</v>
      </c>
      <c r="C7" s="79" t="s">
        <v>625</v>
      </c>
      <c r="D7" s="79" t="s">
        <v>626</v>
      </c>
      <c r="E7" s="79" t="s">
        <v>627</v>
      </c>
      <c r="F7" s="79" t="s">
        <v>628</v>
      </c>
    </row>
    <row r="8" ht="21.75" customHeight="1" spans="1:6">
      <c r="A8" s="82"/>
      <c r="B8" s="79" t="s">
        <v>629</v>
      </c>
      <c r="C8" s="79">
        <v>10</v>
      </c>
      <c r="D8" s="83" t="s">
        <v>630</v>
      </c>
      <c r="E8" s="79" t="s">
        <v>631</v>
      </c>
      <c r="F8" s="79">
        <v>60</v>
      </c>
    </row>
    <row r="9" ht="21.75" customHeight="1" spans="1:6">
      <c r="A9" s="82"/>
      <c r="B9" s="79" t="s">
        <v>632</v>
      </c>
      <c r="C9" s="79">
        <v>10</v>
      </c>
      <c r="D9" s="83" t="s">
        <v>633</v>
      </c>
      <c r="E9" s="79" t="s">
        <v>631</v>
      </c>
      <c r="F9" s="79">
        <v>20</v>
      </c>
    </row>
    <row r="10" ht="21.75" customHeight="1" spans="1:6">
      <c r="A10" s="82"/>
      <c r="B10" s="79" t="s">
        <v>634</v>
      </c>
      <c r="C10" s="84">
        <v>10</v>
      </c>
      <c r="D10" s="84" t="s">
        <v>633</v>
      </c>
      <c r="E10" s="84" t="s">
        <v>631</v>
      </c>
      <c r="F10" s="84">
        <v>2</v>
      </c>
    </row>
    <row r="11" ht="21.75" customHeight="1" spans="1:6">
      <c r="A11" s="82"/>
      <c r="B11" s="79" t="s">
        <v>635</v>
      </c>
      <c r="C11" s="84">
        <v>10</v>
      </c>
      <c r="D11" s="84" t="s">
        <v>636</v>
      </c>
      <c r="E11" s="84" t="s">
        <v>631</v>
      </c>
      <c r="F11" s="84">
        <v>5</v>
      </c>
    </row>
    <row r="12" ht="21.75" customHeight="1" spans="1:6">
      <c r="A12" s="82"/>
      <c r="B12" s="79" t="s">
        <v>637</v>
      </c>
      <c r="C12" s="84">
        <v>10</v>
      </c>
      <c r="D12" s="84" t="s">
        <v>633</v>
      </c>
      <c r="E12" s="84" t="s">
        <v>631</v>
      </c>
      <c r="F12" s="84">
        <v>3</v>
      </c>
    </row>
    <row r="13" ht="21.75" customHeight="1" spans="1:6">
      <c r="A13" s="82"/>
      <c r="B13" s="79" t="s">
        <v>638</v>
      </c>
      <c r="C13" s="84">
        <v>10</v>
      </c>
      <c r="D13" s="84" t="s">
        <v>639</v>
      </c>
      <c r="E13" s="84" t="s">
        <v>631</v>
      </c>
      <c r="F13" s="85">
        <v>108</v>
      </c>
    </row>
    <row r="14" ht="21.75" customHeight="1" spans="1:6">
      <c r="A14" s="82"/>
      <c r="B14" s="79" t="s">
        <v>640</v>
      </c>
      <c r="C14" s="84">
        <v>10</v>
      </c>
      <c r="D14" s="84" t="s">
        <v>636</v>
      </c>
      <c r="E14" s="84" t="s">
        <v>631</v>
      </c>
      <c r="F14" s="84">
        <v>380</v>
      </c>
    </row>
    <row r="15" ht="21.75" customHeight="1" spans="1:6">
      <c r="A15" s="82"/>
      <c r="B15" s="79" t="s">
        <v>641</v>
      </c>
      <c r="C15" s="84">
        <v>10</v>
      </c>
      <c r="D15" s="84" t="s">
        <v>633</v>
      </c>
      <c r="E15" s="84" t="s">
        <v>631</v>
      </c>
      <c r="F15" s="85">
        <v>3</v>
      </c>
    </row>
    <row r="16" ht="21.75" customHeight="1" spans="1:6">
      <c r="A16" s="82"/>
      <c r="B16" s="79" t="s">
        <v>642</v>
      </c>
      <c r="C16" s="84">
        <v>10</v>
      </c>
      <c r="D16" s="84" t="s">
        <v>633</v>
      </c>
      <c r="E16" s="84" t="s">
        <v>631</v>
      </c>
      <c r="F16" s="85">
        <v>1</v>
      </c>
    </row>
    <row r="17" ht="21.75" customHeight="1" spans="1:6">
      <c r="A17" s="82"/>
      <c r="B17" s="79" t="s">
        <v>643</v>
      </c>
      <c r="C17" s="84">
        <v>10</v>
      </c>
      <c r="D17" s="84" t="s">
        <v>633</v>
      </c>
      <c r="E17" s="84" t="s">
        <v>631</v>
      </c>
      <c r="F17" s="84">
        <v>3</v>
      </c>
    </row>
    <row r="18" ht="8.25" customHeight="1" spans="1:6">
      <c r="A18" s="86" t="s">
        <v>644</v>
      </c>
      <c r="B18" s="87"/>
      <c r="C18" s="87"/>
      <c r="D18" s="87"/>
      <c r="E18" s="87"/>
      <c r="F18" s="87"/>
    </row>
    <row r="19" ht="21.75" customHeight="1" spans="1:6">
      <c r="A19" s="88"/>
      <c r="B19" s="88"/>
      <c r="C19" s="88"/>
      <c r="D19" s="88"/>
      <c r="E19" s="88"/>
      <c r="F19" s="88"/>
    </row>
    <row r="20" spans="1:6">
      <c r="A20" s="89"/>
      <c r="B20" s="90"/>
      <c r="C20" s="91"/>
      <c r="D20" s="91"/>
      <c r="E20" s="91"/>
      <c r="F20" s="90"/>
    </row>
    <row r="21" spans="1:6">
      <c r="A21" s="89"/>
      <c r="B21" s="90"/>
      <c r="C21" s="91"/>
      <c r="D21" s="91"/>
      <c r="E21" s="91"/>
      <c r="F21" s="90"/>
    </row>
    <row r="22" spans="1:6">
      <c r="A22" s="89"/>
      <c r="B22" s="90"/>
      <c r="C22" s="91"/>
      <c r="D22" s="91"/>
      <c r="E22" s="91"/>
      <c r="F22" s="90"/>
    </row>
    <row r="23" spans="1:6">
      <c r="A23" s="89"/>
      <c r="B23" s="90"/>
      <c r="C23" s="91"/>
      <c r="D23" s="91"/>
      <c r="E23" s="91"/>
      <c r="F23" s="90"/>
    </row>
    <row r="24" spans="1:6">
      <c r="A24" s="89"/>
      <c r="B24" s="90"/>
      <c r="C24" s="91"/>
      <c r="D24" s="91"/>
      <c r="E24" s="91"/>
      <c r="F24" s="90"/>
    </row>
    <row r="25" spans="1:6">
      <c r="A25" s="89"/>
      <c r="B25" s="90"/>
      <c r="C25" s="91"/>
      <c r="D25" s="91"/>
      <c r="E25" s="91"/>
      <c r="F25" s="90"/>
    </row>
    <row r="26" spans="1:6">
      <c r="A26" s="89"/>
      <c r="B26" s="90"/>
      <c r="C26" s="91"/>
      <c r="D26" s="91"/>
      <c r="E26" s="91"/>
      <c r="F26" s="90"/>
    </row>
    <row r="27" spans="1:6">
      <c r="A27" s="89"/>
      <c r="B27" s="90"/>
      <c r="C27" s="91"/>
      <c r="D27" s="91"/>
      <c r="E27" s="91"/>
      <c r="F27" s="90"/>
    </row>
    <row r="28" spans="1:6">
      <c r="A28" s="89"/>
      <c r="B28" s="90"/>
      <c r="C28" s="91"/>
      <c r="D28" s="91"/>
      <c r="E28" s="91"/>
      <c r="F28" s="90"/>
    </row>
    <row r="29" spans="1:6">
      <c r="A29" s="89"/>
      <c r="B29" s="90"/>
      <c r="C29" s="91"/>
      <c r="D29" s="91"/>
      <c r="E29" s="91"/>
      <c r="F29" s="90"/>
    </row>
    <row r="30" spans="1:6">
      <c r="A30" s="89"/>
      <c r="B30" s="90"/>
      <c r="C30" s="91"/>
      <c r="D30" s="91"/>
      <c r="E30" s="91"/>
      <c r="F30" s="90"/>
    </row>
    <row r="31" spans="1:6">
      <c r="A31" s="89"/>
      <c r="B31" s="90"/>
      <c r="C31" s="91"/>
      <c r="D31" s="91"/>
      <c r="E31" s="91"/>
      <c r="F31" s="90"/>
    </row>
    <row r="32" spans="1:6">
      <c r="A32" s="89"/>
      <c r="B32" s="90"/>
      <c r="C32" s="91"/>
      <c r="D32" s="91"/>
      <c r="E32" s="91"/>
      <c r="F32" s="90"/>
    </row>
    <row r="33" spans="1:6">
      <c r="A33" s="89"/>
      <c r="B33" s="90"/>
      <c r="C33" s="91"/>
      <c r="D33" s="91"/>
      <c r="E33" s="91"/>
      <c r="F33" s="90"/>
    </row>
    <row r="34" spans="1:6">
      <c r="A34" s="89"/>
      <c r="B34" s="90"/>
      <c r="C34" s="91"/>
      <c r="D34" s="91"/>
      <c r="E34" s="91"/>
      <c r="F34" s="90"/>
    </row>
    <row r="35" spans="1:6">
      <c r="A35" s="89"/>
      <c r="B35" s="90"/>
      <c r="C35" s="91"/>
      <c r="D35" s="91"/>
      <c r="E35" s="91"/>
      <c r="F35" s="90"/>
    </row>
    <row r="36" spans="1:6">
      <c r="A36" s="89"/>
      <c r="B36" s="90"/>
      <c r="C36" s="91"/>
      <c r="D36" s="91"/>
      <c r="E36" s="91"/>
      <c r="F36" s="90"/>
    </row>
    <row r="37" spans="2:6">
      <c r="B37" s="92"/>
      <c r="C37" s="93"/>
      <c r="D37" s="93"/>
      <c r="E37" s="93"/>
      <c r="F37" s="92"/>
    </row>
    <row r="38" spans="2:6">
      <c r="B38" s="92"/>
      <c r="C38" s="93"/>
      <c r="D38" s="93"/>
      <c r="E38" s="93"/>
      <c r="F38" s="92"/>
    </row>
    <row r="39" spans="2:6">
      <c r="B39" s="92"/>
      <c r="C39" s="92"/>
      <c r="D39" s="92"/>
      <c r="E39" s="92"/>
      <c r="F39" s="92"/>
    </row>
    <row r="40" spans="2:6">
      <c r="B40" s="92"/>
      <c r="C40" s="92"/>
      <c r="D40" s="92"/>
      <c r="E40" s="92"/>
      <c r="F40" s="92"/>
    </row>
    <row r="41" spans="2:6">
      <c r="B41" s="92"/>
      <c r="C41" s="92"/>
      <c r="D41" s="92"/>
      <c r="E41" s="92"/>
      <c r="F41" s="92"/>
    </row>
    <row r="42" spans="2:6">
      <c r="B42" s="92"/>
      <c r="C42" s="92"/>
      <c r="D42" s="92"/>
      <c r="E42" s="92"/>
      <c r="F42" s="92"/>
    </row>
    <row r="43" spans="2:6">
      <c r="B43" s="92"/>
      <c r="C43" s="92"/>
      <c r="D43" s="92"/>
      <c r="E43" s="92"/>
      <c r="F43" s="92"/>
    </row>
    <row r="44" spans="2:6">
      <c r="B44" s="92"/>
      <c r="C44" s="92"/>
      <c r="D44" s="92"/>
      <c r="E44" s="92"/>
      <c r="F44" s="92"/>
    </row>
    <row r="45" spans="2:6">
      <c r="B45" s="92"/>
      <c r="C45" s="92"/>
      <c r="D45" s="92"/>
      <c r="E45" s="92"/>
      <c r="F45" s="92"/>
    </row>
    <row r="46" spans="2:6">
      <c r="B46" s="92"/>
      <c r="C46" s="92"/>
      <c r="D46" s="92"/>
      <c r="E46" s="92"/>
      <c r="F46" s="92"/>
    </row>
    <row r="47" spans="2:6">
      <c r="B47" s="92"/>
      <c r="C47" s="92"/>
      <c r="D47" s="92"/>
      <c r="E47" s="92"/>
      <c r="F47" s="92"/>
    </row>
    <row r="48" spans="2:6">
      <c r="B48" s="92"/>
      <c r="C48" s="92"/>
      <c r="D48" s="92"/>
      <c r="E48" s="92"/>
      <c r="F48" s="92"/>
    </row>
    <row r="49" spans="2:6">
      <c r="B49" s="92"/>
      <c r="C49" s="92"/>
      <c r="D49" s="92"/>
      <c r="E49" s="92"/>
      <c r="F49" s="92"/>
    </row>
    <row r="50" spans="2:6">
      <c r="B50" s="92"/>
      <c r="C50" s="92"/>
      <c r="D50" s="92"/>
      <c r="E50" s="92"/>
      <c r="F50" s="92"/>
    </row>
    <row r="51" spans="2:6">
      <c r="B51" s="92"/>
      <c r="C51" s="92"/>
      <c r="D51" s="92"/>
      <c r="E51" s="92"/>
      <c r="F51" s="92"/>
    </row>
    <row r="52" spans="2:6">
      <c r="B52" s="92"/>
      <c r="C52" s="92"/>
      <c r="D52" s="92"/>
      <c r="E52" s="92"/>
      <c r="F52" s="92"/>
    </row>
    <row r="53" spans="2:6">
      <c r="B53" s="92"/>
      <c r="C53" s="92"/>
      <c r="D53" s="92"/>
      <c r="E53" s="92"/>
      <c r="F53" s="92"/>
    </row>
    <row r="54" spans="2:6">
      <c r="B54" s="92"/>
      <c r="C54" s="92"/>
      <c r="D54" s="92"/>
      <c r="E54" s="92"/>
      <c r="F54" s="92"/>
    </row>
    <row r="55" spans="2:6">
      <c r="B55" s="92"/>
      <c r="C55" s="92"/>
      <c r="D55" s="92"/>
      <c r="E55" s="92"/>
      <c r="F55" s="92"/>
    </row>
    <row r="56" spans="2:6">
      <c r="B56" s="92"/>
      <c r="C56" s="92"/>
      <c r="D56" s="92"/>
      <c r="E56" s="92"/>
      <c r="F56" s="92"/>
    </row>
    <row r="57" spans="2:6">
      <c r="B57" s="92"/>
      <c r="C57" s="92"/>
      <c r="D57" s="92"/>
      <c r="E57" s="92"/>
      <c r="F57" s="92"/>
    </row>
  </sheetData>
  <mergeCells count="8">
    <mergeCell ref="A2:F2"/>
    <mergeCell ref="E4:F4"/>
    <mergeCell ref="E5:F5"/>
    <mergeCell ref="B6:F6"/>
    <mergeCell ref="A4:A5"/>
    <mergeCell ref="A7:A17"/>
    <mergeCell ref="B4:C5"/>
    <mergeCell ref="A18:F19"/>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N63"/>
  <sheetViews>
    <sheetView workbookViewId="0">
      <selection activeCell="Q6" sqref="Q6"/>
    </sheetView>
  </sheetViews>
  <sheetFormatPr defaultColWidth="9" defaultRowHeight="13.5"/>
  <cols>
    <col min="1" max="1" width="1.375" style="4" customWidth="1"/>
    <col min="2" max="2" width="4.125" style="4" customWidth="1"/>
    <col min="3" max="3" width="15" style="4" customWidth="1"/>
    <col min="4" max="4" width="9.625" style="4" customWidth="1"/>
    <col min="5" max="5" width="9.5" style="4" customWidth="1"/>
    <col min="6" max="6" width="11.75" style="4" customWidth="1"/>
    <col min="7" max="7" width="4.125" style="4" customWidth="1"/>
    <col min="8" max="8" width="4.75" style="4" customWidth="1"/>
    <col min="9" max="9" width="8.875" style="4" customWidth="1"/>
    <col min="10" max="10" width="10.625" style="4" customWidth="1"/>
    <col min="11" max="11" width="4.75" style="4" customWidth="1"/>
    <col min="12" max="12" width="8.875" style="4" customWidth="1"/>
    <col min="13" max="13" width="10.625" style="4" customWidth="1"/>
    <col min="14" max="14" width="4.75" style="4" customWidth="1"/>
    <col min="15" max="16384" width="9" style="4"/>
  </cols>
  <sheetData>
    <row r="1" ht="30" customHeight="1" spans="2:14">
      <c r="B1" s="5" t="s">
        <v>645</v>
      </c>
      <c r="C1" s="5"/>
      <c r="D1" s="5"/>
      <c r="E1" s="5"/>
      <c r="F1" s="5"/>
      <c r="G1" s="5"/>
      <c r="H1" s="5"/>
      <c r="I1" s="5"/>
      <c r="J1" s="5"/>
      <c r="K1" s="5"/>
      <c r="L1" s="5"/>
      <c r="M1" s="5"/>
      <c r="N1" s="5"/>
    </row>
    <row r="2" s="1" customFormat="1" ht="27.75" customHeight="1" spans="2:14">
      <c r="B2" s="6" t="s">
        <v>646</v>
      </c>
      <c r="C2" s="6"/>
      <c r="D2" s="7" t="s">
        <v>647</v>
      </c>
      <c r="E2" s="7"/>
      <c r="F2" s="7"/>
      <c r="G2" s="7"/>
      <c r="H2" s="7"/>
      <c r="I2" s="51" t="s">
        <v>648</v>
      </c>
      <c r="J2" s="51"/>
      <c r="K2" s="51"/>
      <c r="L2" s="52" t="s">
        <v>649</v>
      </c>
      <c r="M2" s="52"/>
      <c r="N2" s="52"/>
    </row>
    <row r="3" s="2" customFormat="1" ht="33.95" customHeight="1" spans="2:14">
      <c r="B3" s="8" t="s">
        <v>650</v>
      </c>
      <c r="C3" s="9"/>
      <c r="D3" s="9" t="s">
        <v>651</v>
      </c>
      <c r="E3" s="9"/>
      <c r="F3" s="9"/>
      <c r="G3" s="9"/>
      <c r="H3" s="9"/>
      <c r="I3" s="9"/>
      <c r="J3" s="9"/>
      <c r="K3" s="9"/>
      <c r="L3" s="9"/>
      <c r="M3" s="9"/>
      <c r="N3" s="53"/>
    </row>
    <row r="4" s="2" customFormat="1" ht="33.95" customHeight="1" spans="2:14">
      <c r="B4" s="10" t="s">
        <v>652</v>
      </c>
      <c r="C4" s="11"/>
      <c r="D4" s="12" t="s">
        <v>653</v>
      </c>
      <c r="E4" s="12"/>
      <c r="F4" s="12"/>
      <c r="G4" s="12"/>
      <c r="H4" s="12"/>
      <c r="I4" s="11" t="s">
        <v>654</v>
      </c>
      <c r="J4" s="11"/>
      <c r="K4" s="11"/>
      <c r="L4" s="12" t="s">
        <v>655</v>
      </c>
      <c r="M4" s="12"/>
      <c r="N4" s="54"/>
    </row>
    <row r="5" s="2" customFormat="1" ht="33.95" customHeight="1" spans="2:14">
      <c r="B5" s="10" t="s">
        <v>656</v>
      </c>
      <c r="C5" s="11"/>
      <c r="D5" s="12" t="s">
        <v>657</v>
      </c>
      <c r="E5" s="12"/>
      <c r="F5" s="12"/>
      <c r="G5" s="12"/>
      <c r="H5" s="12"/>
      <c r="I5" s="11" t="s">
        <v>658</v>
      </c>
      <c r="J5" s="11"/>
      <c r="K5" s="11"/>
      <c r="L5" s="12" t="s">
        <v>659</v>
      </c>
      <c r="M5" s="12"/>
      <c r="N5" s="54"/>
    </row>
    <row r="6" s="2" customFormat="1" ht="33.95" customHeight="1" spans="2:14">
      <c r="B6" s="10" t="s">
        <v>660</v>
      </c>
      <c r="C6" s="11"/>
      <c r="D6" s="12" t="s">
        <v>661</v>
      </c>
      <c r="E6" s="12"/>
      <c r="F6" s="12"/>
      <c r="G6" s="12"/>
      <c r="H6" s="12"/>
      <c r="I6" s="11" t="s">
        <v>662</v>
      </c>
      <c r="J6" s="11"/>
      <c r="K6" s="11"/>
      <c r="L6" s="12" t="s">
        <v>663</v>
      </c>
      <c r="M6" s="12"/>
      <c r="N6" s="54"/>
    </row>
    <row r="7" s="2" customFormat="1" ht="33.95" customHeight="1" spans="2:14">
      <c r="B7" s="10" t="s">
        <v>664</v>
      </c>
      <c r="C7" s="11"/>
      <c r="D7" s="13" t="s">
        <v>665</v>
      </c>
      <c r="E7" s="13"/>
      <c r="F7" s="13"/>
      <c r="G7" s="13"/>
      <c r="H7" s="13"/>
      <c r="I7" s="11" t="s">
        <v>666</v>
      </c>
      <c r="J7" s="11"/>
      <c r="K7" s="11"/>
      <c r="L7" s="12" t="s">
        <v>665</v>
      </c>
      <c r="M7" s="12"/>
      <c r="N7" s="54"/>
    </row>
    <row r="8" s="2" customFormat="1" ht="33.95" customHeight="1" spans="2:14">
      <c r="B8" s="10" t="s">
        <v>667</v>
      </c>
      <c r="C8" s="11"/>
      <c r="D8" s="12" t="s">
        <v>668</v>
      </c>
      <c r="E8" s="12"/>
      <c r="F8" s="12"/>
      <c r="G8" s="12"/>
      <c r="H8" s="12"/>
      <c r="I8" s="11"/>
      <c r="J8" s="11"/>
      <c r="K8" s="11"/>
      <c r="L8" s="12"/>
      <c r="M8" s="12"/>
      <c r="N8" s="54"/>
    </row>
    <row r="9" s="2" customFormat="1" ht="33.95" customHeight="1" spans="2:14">
      <c r="B9" s="10" t="s">
        <v>669</v>
      </c>
      <c r="C9" s="11"/>
      <c r="D9" s="12" t="s">
        <v>670</v>
      </c>
      <c r="E9" s="12"/>
      <c r="F9" s="12"/>
      <c r="G9" s="12"/>
      <c r="H9" s="12"/>
      <c r="I9" s="12"/>
      <c r="J9" s="12"/>
      <c r="K9" s="12"/>
      <c r="L9" s="12"/>
      <c r="M9" s="12"/>
      <c r="N9" s="54"/>
    </row>
    <row r="10" s="2" customFormat="1" ht="33.95" customHeight="1" spans="2:14">
      <c r="B10" s="10" t="s">
        <v>671</v>
      </c>
      <c r="C10" s="11"/>
      <c r="D10" s="12" t="s">
        <v>672</v>
      </c>
      <c r="E10" s="12"/>
      <c r="F10" s="12"/>
      <c r="G10" s="12"/>
      <c r="H10" s="12"/>
      <c r="I10" s="12"/>
      <c r="J10" s="12"/>
      <c r="K10" s="12"/>
      <c r="L10" s="12"/>
      <c r="M10" s="12"/>
      <c r="N10" s="54"/>
    </row>
    <row r="11" s="2" customFormat="1" ht="17.1" customHeight="1" spans="2:14">
      <c r="B11" s="10" t="s">
        <v>673</v>
      </c>
      <c r="C11" s="11"/>
      <c r="D11" s="11" t="s">
        <v>674</v>
      </c>
      <c r="E11" s="14">
        <f>IFERROR(VALUE(F13)+VALUE(F14)+VALUE(F15),0)</f>
        <v>50000</v>
      </c>
      <c r="F11" s="14"/>
      <c r="G11" s="14"/>
      <c r="H11" s="14"/>
      <c r="I11" s="55" t="s">
        <v>675</v>
      </c>
      <c r="J11" s="56"/>
      <c r="K11" s="56"/>
      <c r="L11" s="56"/>
      <c r="M11" s="56"/>
      <c r="N11" s="57"/>
    </row>
    <row r="12" s="2" customFormat="1" ht="17.1" customHeight="1" spans="2:14">
      <c r="B12" s="10"/>
      <c r="C12" s="11"/>
      <c r="D12" s="11"/>
      <c r="E12" s="14"/>
      <c r="F12" s="14"/>
      <c r="G12" s="14"/>
      <c r="H12" s="14"/>
      <c r="I12" s="58" t="s">
        <v>676</v>
      </c>
      <c r="J12" s="59">
        <f>IFERROR(VALUE(J13)+VALUE(J14)+VALUE(J15),0)</f>
        <v>50000</v>
      </c>
      <c r="K12" s="60" t="s">
        <v>677</v>
      </c>
      <c r="L12" s="61" t="s">
        <v>678</v>
      </c>
      <c r="M12" s="59">
        <f>IFERROR(VALUE(M13)+VALUE(M14)+VALUE(M15),0)</f>
        <v>0</v>
      </c>
      <c r="N12" s="62" t="s">
        <v>677</v>
      </c>
    </row>
    <row r="13" s="2" customFormat="1" ht="33.95" customHeight="1" spans="2:14">
      <c r="B13" s="10"/>
      <c r="C13" s="11"/>
      <c r="D13" s="11" t="s">
        <v>679</v>
      </c>
      <c r="E13" s="15" t="s">
        <v>680</v>
      </c>
      <c r="F13" s="16">
        <f>IFERROR(VALUE(J13)+VALUE(M13),0)</f>
        <v>0</v>
      </c>
      <c r="G13" s="17"/>
      <c r="H13" s="18" t="s">
        <v>677</v>
      </c>
      <c r="I13" s="63" t="s">
        <v>676</v>
      </c>
      <c r="J13" s="14" t="s">
        <v>681</v>
      </c>
      <c r="K13" s="12" t="s">
        <v>677</v>
      </c>
      <c r="L13" s="63" t="s">
        <v>678</v>
      </c>
      <c r="M13" s="14" t="s">
        <v>681</v>
      </c>
      <c r="N13" s="54" t="s">
        <v>677</v>
      </c>
    </row>
    <row r="14" s="2" customFormat="1" ht="33.95" customHeight="1" spans="2:14">
      <c r="B14" s="10"/>
      <c r="C14" s="11"/>
      <c r="D14" s="11" t="s">
        <v>682</v>
      </c>
      <c r="E14" s="15" t="s">
        <v>680</v>
      </c>
      <c r="F14" s="16">
        <f>IFERROR(VALUE(J14)+VALUE(M14),0)</f>
        <v>50000</v>
      </c>
      <c r="G14" s="17"/>
      <c r="H14" s="18" t="s">
        <v>677</v>
      </c>
      <c r="I14" s="63" t="s">
        <v>676</v>
      </c>
      <c r="J14" s="14">
        <v>50000</v>
      </c>
      <c r="K14" s="12" t="s">
        <v>677</v>
      </c>
      <c r="L14" s="63" t="s">
        <v>678</v>
      </c>
      <c r="M14" s="14">
        <v>0</v>
      </c>
      <c r="N14" s="54" t="s">
        <v>677</v>
      </c>
    </row>
    <row r="15" s="2" customFormat="1" ht="33.95" customHeight="1" spans="2:14">
      <c r="B15" s="10"/>
      <c r="C15" s="11"/>
      <c r="D15" s="11" t="s">
        <v>683</v>
      </c>
      <c r="E15" s="15" t="s">
        <v>680</v>
      </c>
      <c r="F15" s="16">
        <f>IFERROR(VALUE(J15)+VALUE(M15),0)</f>
        <v>0</v>
      </c>
      <c r="G15" s="17"/>
      <c r="H15" s="18" t="s">
        <v>677</v>
      </c>
      <c r="I15" s="63" t="s">
        <v>676</v>
      </c>
      <c r="J15" s="14" t="s">
        <v>681</v>
      </c>
      <c r="K15" s="12" t="s">
        <v>677</v>
      </c>
      <c r="L15" s="63" t="s">
        <v>678</v>
      </c>
      <c r="M15" s="14" t="s">
        <v>681</v>
      </c>
      <c r="N15" s="54" t="s">
        <v>677</v>
      </c>
    </row>
    <row r="16" s="2" customFormat="1" ht="33.95" customHeight="1" spans="2:14">
      <c r="B16" s="10" t="s">
        <v>684</v>
      </c>
      <c r="C16" s="11"/>
      <c r="D16" s="12" t="s">
        <v>672</v>
      </c>
      <c r="E16" s="12"/>
      <c r="F16" s="12"/>
      <c r="G16" s="12"/>
      <c r="H16" s="12"/>
      <c r="I16" s="12"/>
      <c r="J16" s="12"/>
      <c r="K16" s="12"/>
      <c r="L16" s="12"/>
      <c r="M16" s="12"/>
      <c r="N16" s="54"/>
    </row>
    <row r="17" s="2" customFormat="1" ht="33.95" customHeight="1" spans="2:14">
      <c r="B17" s="19" t="s">
        <v>685</v>
      </c>
      <c r="C17" s="20"/>
      <c r="D17" s="21" t="s">
        <v>672</v>
      </c>
      <c r="E17" s="21"/>
      <c r="F17" s="21"/>
      <c r="G17" s="21"/>
      <c r="H17" s="21"/>
      <c r="I17" s="21"/>
      <c r="J17" s="21"/>
      <c r="K17" s="21"/>
      <c r="L17" s="21"/>
      <c r="M17" s="21"/>
      <c r="N17" s="64"/>
    </row>
    <row r="18" s="3" customFormat="1" ht="20.1" customHeight="1" spans="2:14">
      <c r="B18" s="22" t="s">
        <v>686</v>
      </c>
      <c r="C18" s="23" t="s">
        <v>687</v>
      </c>
      <c r="D18" s="23" t="s">
        <v>688</v>
      </c>
      <c r="E18" s="24" t="s">
        <v>689</v>
      </c>
      <c r="F18" s="24" t="s">
        <v>690</v>
      </c>
      <c r="G18" s="25" t="s">
        <v>625</v>
      </c>
      <c r="H18" s="25"/>
      <c r="I18" s="65" t="s">
        <v>626</v>
      </c>
      <c r="J18" s="65" t="s">
        <v>627</v>
      </c>
      <c r="K18" s="66" t="s">
        <v>691</v>
      </c>
      <c r="L18" s="67"/>
      <c r="M18" s="66" t="s">
        <v>692</v>
      </c>
      <c r="N18" s="68"/>
    </row>
    <row r="19" s="3" customFormat="1" ht="20.1" customHeight="1" spans="2:14">
      <c r="B19" s="26"/>
      <c r="C19" s="27" t="s">
        <v>693</v>
      </c>
      <c r="D19" s="27" t="s">
        <v>694</v>
      </c>
      <c r="E19" s="28" t="s">
        <v>695</v>
      </c>
      <c r="F19" s="28" t="s">
        <v>696</v>
      </c>
      <c r="G19" s="28" t="s">
        <v>697</v>
      </c>
      <c r="H19" s="29"/>
      <c r="I19" s="28" t="s">
        <v>630</v>
      </c>
      <c r="J19" s="28" t="s">
        <v>698</v>
      </c>
      <c r="K19" s="28" t="s">
        <v>699</v>
      </c>
      <c r="L19" s="29"/>
      <c r="M19" s="28"/>
      <c r="N19" s="69"/>
    </row>
    <row r="20" s="3" customFormat="1" ht="20.1" customHeight="1" spans="2:14">
      <c r="B20" s="26"/>
      <c r="C20" s="27"/>
      <c r="D20" s="27"/>
      <c r="E20" s="28" t="s">
        <v>700</v>
      </c>
      <c r="F20" s="28" t="s">
        <v>696</v>
      </c>
      <c r="G20" s="28" t="s">
        <v>697</v>
      </c>
      <c r="H20" s="29" t="s">
        <v>697</v>
      </c>
      <c r="I20" s="28" t="s">
        <v>630</v>
      </c>
      <c r="J20" s="28" t="s">
        <v>698</v>
      </c>
      <c r="K20" s="28" t="s">
        <v>699</v>
      </c>
      <c r="L20" s="29"/>
      <c r="M20" s="28"/>
      <c r="N20" s="69"/>
    </row>
    <row r="21" s="3" customFormat="1" ht="20.1" customHeight="1" spans="2:14">
      <c r="B21" s="26"/>
      <c r="C21" s="27"/>
      <c r="D21" s="27"/>
      <c r="E21" s="28"/>
      <c r="F21" s="28"/>
      <c r="G21" s="28"/>
      <c r="H21" s="29"/>
      <c r="I21" s="28"/>
      <c r="J21" s="28"/>
      <c r="K21" s="28"/>
      <c r="L21" s="29"/>
      <c r="M21" s="28"/>
      <c r="N21" s="69"/>
    </row>
    <row r="22" s="3" customFormat="1" ht="20.1" customHeight="1" spans="2:14">
      <c r="B22" s="26"/>
      <c r="C22" s="27"/>
      <c r="D22" s="27" t="s">
        <v>701</v>
      </c>
      <c r="E22" s="30"/>
      <c r="F22" s="28"/>
      <c r="G22" s="28"/>
      <c r="H22" s="29"/>
      <c r="I22" s="28"/>
      <c r="J22" s="28"/>
      <c r="K22" s="28"/>
      <c r="L22" s="29"/>
      <c r="M22" s="28"/>
      <c r="N22" s="69"/>
    </row>
    <row r="23" s="3" customFormat="1" ht="20.1" customHeight="1" spans="2:14">
      <c r="B23" s="26"/>
      <c r="C23" s="27"/>
      <c r="D23" s="27"/>
      <c r="E23" s="30"/>
      <c r="F23" s="28"/>
      <c r="G23" s="28"/>
      <c r="H23" s="29"/>
      <c r="I23" s="28"/>
      <c r="J23" s="28"/>
      <c r="K23" s="28"/>
      <c r="L23" s="29"/>
      <c r="M23" s="28"/>
      <c r="N23" s="69"/>
    </row>
    <row r="24" s="3" customFormat="1" ht="20.1" customHeight="1" spans="2:14">
      <c r="B24" s="26"/>
      <c r="C24" s="27"/>
      <c r="D24" s="27"/>
      <c r="E24" s="30"/>
      <c r="F24" s="28"/>
      <c r="G24" s="28"/>
      <c r="H24" s="29"/>
      <c r="I24" s="28"/>
      <c r="J24" s="28"/>
      <c r="K24" s="28"/>
      <c r="L24" s="29"/>
      <c r="M24" s="28"/>
      <c r="N24" s="69"/>
    </row>
    <row r="25" s="3" customFormat="1" ht="20.1" customHeight="1" spans="2:14">
      <c r="B25" s="26"/>
      <c r="C25" s="27"/>
      <c r="D25" s="27" t="s">
        <v>702</v>
      </c>
      <c r="E25" s="30" t="s">
        <v>703</v>
      </c>
      <c r="F25" s="28" t="s">
        <v>696</v>
      </c>
      <c r="G25" s="28" t="s">
        <v>704</v>
      </c>
      <c r="H25" s="29" t="s">
        <v>704</v>
      </c>
      <c r="I25" s="28" t="s">
        <v>630</v>
      </c>
      <c r="J25" s="28" t="s">
        <v>698</v>
      </c>
      <c r="K25" s="28" t="s">
        <v>699</v>
      </c>
      <c r="L25" s="29"/>
      <c r="M25" s="28"/>
      <c r="N25" s="69"/>
    </row>
    <row r="26" s="3" customFormat="1" ht="20.1" customHeight="1" spans="2:14">
      <c r="B26" s="26"/>
      <c r="C26" s="27"/>
      <c r="D26" s="27"/>
      <c r="E26" s="30"/>
      <c r="F26" s="28"/>
      <c r="G26" s="28"/>
      <c r="H26" s="29"/>
      <c r="I26" s="28"/>
      <c r="J26" s="28"/>
      <c r="K26" s="28"/>
      <c r="L26" s="29"/>
      <c r="M26" s="28"/>
      <c r="N26" s="69"/>
    </row>
    <row r="27" s="3" customFormat="1" ht="20.1" customHeight="1" spans="2:14">
      <c r="B27" s="26"/>
      <c r="C27" s="27"/>
      <c r="D27" s="27"/>
      <c r="E27" s="30"/>
      <c r="F27" s="28"/>
      <c r="G27" s="28"/>
      <c r="H27" s="29"/>
      <c r="I27" s="28"/>
      <c r="J27" s="28"/>
      <c r="K27" s="28"/>
      <c r="L27" s="29"/>
      <c r="M27" s="28"/>
      <c r="N27" s="69"/>
    </row>
    <row r="28" s="3" customFormat="1" ht="20.1" customHeight="1" spans="2:14">
      <c r="B28" s="26"/>
      <c r="C28" s="27"/>
      <c r="D28" s="27" t="s">
        <v>705</v>
      </c>
      <c r="E28" s="30" t="s">
        <v>706</v>
      </c>
      <c r="F28" s="28" t="s">
        <v>707</v>
      </c>
      <c r="G28" s="28" t="s">
        <v>704</v>
      </c>
      <c r="H28" s="29" t="s">
        <v>704</v>
      </c>
      <c r="I28" s="28" t="s">
        <v>630</v>
      </c>
      <c r="J28" s="28" t="s">
        <v>698</v>
      </c>
      <c r="K28" s="28" t="s">
        <v>699</v>
      </c>
      <c r="L28" s="29"/>
      <c r="M28" s="28"/>
      <c r="N28" s="69"/>
    </row>
    <row r="29" s="2" customFormat="1" ht="20.1" customHeight="1" spans="2:14">
      <c r="B29" s="26"/>
      <c r="C29" s="27"/>
      <c r="D29" s="27"/>
      <c r="E29" s="30"/>
      <c r="F29" s="28"/>
      <c r="G29" s="28"/>
      <c r="H29" s="29"/>
      <c r="I29" s="28"/>
      <c r="J29" s="28"/>
      <c r="K29" s="28"/>
      <c r="L29" s="29"/>
      <c r="M29" s="28"/>
      <c r="N29" s="69"/>
    </row>
    <row r="30" s="2" customFormat="1" ht="20.1" customHeight="1" spans="2:14">
      <c r="B30" s="31"/>
      <c r="C30" s="32"/>
      <c r="D30" s="32"/>
      <c r="E30" s="33"/>
      <c r="F30" s="34"/>
      <c r="G30" s="34"/>
      <c r="H30" s="35"/>
      <c r="I30" s="34"/>
      <c r="J30" s="34"/>
      <c r="K30" s="34"/>
      <c r="L30" s="35"/>
      <c r="M30" s="34"/>
      <c r="N30" s="70"/>
    </row>
    <row r="31" s="2" customFormat="1" ht="20.1" customHeight="1" spans="2:14">
      <c r="B31" s="36" t="s">
        <v>686</v>
      </c>
      <c r="C31" s="37" t="s">
        <v>708</v>
      </c>
      <c r="D31" s="37" t="s">
        <v>709</v>
      </c>
      <c r="E31" s="38"/>
      <c r="F31" s="39"/>
      <c r="G31" s="39"/>
      <c r="H31" s="40"/>
      <c r="I31" s="39"/>
      <c r="J31" s="39"/>
      <c r="K31" s="39"/>
      <c r="L31" s="40"/>
      <c r="M31" s="39"/>
      <c r="N31" s="71"/>
    </row>
    <row r="32" s="2" customFormat="1" ht="20.1" customHeight="1" spans="2:14">
      <c r="B32" s="41"/>
      <c r="C32" s="42"/>
      <c r="D32" s="42"/>
      <c r="E32" s="43"/>
      <c r="F32" s="28"/>
      <c r="G32" s="28"/>
      <c r="H32" s="29"/>
      <c r="I32" s="28"/>
      <c r="J32" s="28"/>
      <c r="K32" s="28"/>
      <c r="L32" s="29"/>
      <c r="M32" s="28"/>
      <c r="N32" s="69"/>
    </row>
    <row r="33" s="2" customFormat="1" ht="20.1" customHeight="1" spans="2:14">
      <c r="B33" s="41"/>
      <c r="C33" s="42"/>
      <c r="D33" s="42"/>
      <c r="E33" s="43"/>
      <c r="F33" s="28"/>
      <c r="G33" s="28"/>
      <c r="H33" s="29"/>
      <c r="I33" s="28"/>
      <c r="J33" s="28"/>
      <c r="K33" s="28"/>
      <c r="L33" s="29"/>
      <c r="M33" s="28"/>
      <c r="N33" s="69"/>
    </row>
    <row r="34" s="2" customFormat="1" ht="20.1" customHeight="1" spans="2:14">
      <c r="B34" s="41"/>
      <c r="C34" s="42"/>
      <c r="D34" s="42" t="s">
        <v>710</v>
      </c>
      <c r="E34" s="44" t="s">
        <v>711</v>
      </c>
      <c r="F34" s="28" t="s">
        <v>696</v>
      </c>
      <c r="G34" s="28" t="s">
        <v>704</v>
      </c>
      <c r="H34" s="29" t="s">
        <v>704</v>
      </c>
      <c r="I34" s="28" t="s">
        <v>630</v>
      </c>
      <c r="J34" s="28" t="s">
        <v>698</v>
      </c>
      <c r="K34" s="28" t="s">
        <v>699</v>
      </c>
      <c r="L34" s="29"/>
      <c r="M34" s="28"/>
      <c r="N34" s="69"/>
    </row>
    <row r="35" s="2" customFormat="1" ht="20.1" customHeight="1" spans="2:14">
      <c r="B35" s="41"/>
      <c r="C35" s="42"/>
      <c r="D35" s="42"/>
      <c r="E35" s="44"/>
      <c r="F35" s="28"/>
      <c r="G35" s="28"/>
      <c r="H35" s="29"/>
      <c r="I35" s="28"/>
      <c r="J35" s="28"/>
      <c r="K35" s="28"/>
      <c r="L35" s="29"/>
      <c r="M35" s="28"/>
      <c r="N35" s="69"/>
    </row>
    <row r="36" s="2" customFormat="1" ht="20.1" customHeight="1" spans="2:14">
      <c r="B36" s="41"/>
      <c r="C36" s="42"/>
      <c r="D36" s="42"/>
      <c r="E36" s="44"/>
      <c r="F36" s="28"/>
      <c r="G36" s="28"/>
      <c r="H36" s="29"/>
      <c r="I36" s="28"/>
      <c r="J36" s="28"/>
      <c r="K36" s="28"/>
      <c r="L36" s="29"/>
      <c r="M36" s="28"/>
      <c r="N36" s="69"/>
    </row>
    <row r="37" s="2" customFormat="1" ht="20.1" customHeight="1" spans="2:14">
      <c r="B37" s="41"/>
      <c r="C37" s="42"/>
      <c r="D37" s="42" t="s">
        <v>712</v>
      </c>
      <c r="E37" s="44"/>
      <c r="F37" s="28"/>
      <c r="G37" s="28"/>
      <c r="H37" s="29"/>
      <c r="I37" s="28"/>
      <c r="J37" s="28"/>
      <c r="K37" s="28"/>
      <c r="L37" s="29"/>
      <c r="M37" s="28"/>
      <c r="N37" s="69"/>
    </row>
    <row r="38" s="2" customFormat="1" ht="20.1" customHeight="1" spans="2:14">
      <c r="B38" s="41"/>
      <c r="C38" s="42"/>
      <c r="D38" s="42"/>
      <c r="E38" s="44"/>
      <c r="F38" s="28"/>
      <c r="G38" s="28"/>
      <c r="H38" s="29"/>
      <c r="I38" s="28"/>
      <c r="J38" s="28"/>
      <c r="K38" s="28"/>
      <c r="L38" s="29"/>
      <c r="M38" s="28"/>
      <c r="N38" s="69"/>
    </row>
    <row r="39" s="2" customFormat="1" ht="20.1" customHeight="1" spans="2:14">
      <c r="B39" s="41"/>
      <c r="C39" s="42"/>
      <c r="D39" s="42"/>
      <c r="E39" s="44"/>
      <c r="F39" s="28"/>
      <c r="G39" s="28"/>
      <c r="H39" s="29"/>
      <c r="I39" s="28"/>
      <c r="J39" s="28"/>
      <c r="K39" s="28"/>
      <c r="L39" s="29"/>
      <c r="M39" s="28"/>
      <c r="N39" s="69"/>
    </row>
    <row r="40" s="2" customFormat="1" ht="20.1" customHeight="1" spans="2:14">
      <c r="B40" s="41"/>
      <c r="C40" s="42"/>
      <c r="D40" s="42" t="s">
        <v>713</v>
      </c>
      <c r="E40" s="44"/>
      <c r="F40" s="28"/>
      <c r="G40" s="28"/>
      <c r="H40" s="29"/>
      <c r="I40" s="28"/>
      <c r="J40" s="28"/>
      <c r="K40" s="28"/>
      <c r="L40" s="29"/>
      <c r="M40" s="28"/>
      <c r="N40" s="69"/>
    </row>
    <row r="41" s="2" customFormat="1" ht="20.1" customHeight="1" spans="2:14">
      <c r="B41" s="41"/>
      <c r="C41" s="42"/>
      <c r="D41" s="42"/>
      <c r="E41" s="44"/>
      <c r="F41" s="28"/>
      <c r="G41" s="28"/>
      <c r="H41" s="29"/>
      <c r="I41" s="28"/>
      <c r="J41" s="28"/>
      <c r="K41" s="28"/>
      <c r="L41" s="29"/>
      <c r="M41" s="28"/>
      <c r="N41" s="69"/>
    </row>
    <row r="42" s="2" customFormat="1" ht="20.1" customHeight="1" spans="2:14">
      <c r="B42" s="41"/>
      <c r="C42" s="42"/>
      <c r="D42" s="42"/>
      <c r="E42" s="44"/>
      <c r="F42" s="28"/>
      <c r="G42" s="28"/>
      <c r="H42" s="29"/>
      <c r="I42" s="28"/>
      <c r="J42" s="28"/>
      <c r="K42" s="28"/>
      <c r="L42" s="29"/>
      <c r="M42" s="28"/>
      <c r="N42" s="69"/>
    </row>
    <row r="43" s="2" customFormat="1" ht="20.1" customHeight="1" spans="2:14">
      <c r="B43" s="41"/>
      <c r="C43" s="42" t="s">
        <v>714</v>
      </c>
      <c r="D43" s="42" t="s">
        <v>715</v>
      </c>
      <c r="E43" s="44" t="s">
        <v>716</v>
      </c>
      <c r="F43" s="28" t="s">
        <v>707</v>
      </c>
      <c r="G43" s="28" t="s">
        <v>704</v>
      </c>
      <c r="H43" s="29" t="s">
        <v>704</v>
      </c>
      <c r="I43" s="28" t="s">
        <v>630</v>
      </c>
      <c r="J43" s="28" t="s">
        <v>717</v>
      </c>
      <c r="K43" s="28" t="s">
        <v>718</v>
      </c>
      <c r="L43" s="29"/>
      <c r="M43" s="28"/>
      <c r="N43" s="69"/>
    </row>
    <row r="44" s="2" customFormat="1" ht="20.1" customHeight="1" spans="2:14">
      <c r="B44" s="41"/>
      <c r="C44" s="42"/>
      <c r="D44" s="42"/>
      <c r="E44" s="44"/>
      <c r="F44" s="28"/>
      <c r="G44" s="28"/>
      <c r="H44" s="29"/>
      <c r="I44" s="28"/>
      <c r="J44" s="28"/>
      <c r="K44" s="28"/>
      <c r="L44" s="29"/>
      <c r="M44" s="28"/>
      <c r="N44" s="69"/>
    </row>
    <row r="45" s="2" customFormat="1" ht="20.1" customHeight="1" spans="2:14">
      <c r="B45" s="41"/>
      <c r="C45" s="42"/>
      <c r="D45" s="42"/>
      <c r="E45" s="44"/>
      <c r="F45" s="28"/>
      <c r="G45" s="28"/>
      <c r="H45" s="29"/>
      <c r="I45" s="28"/>
      <c r="J45" s="28"/>
      <c r="K45" s="28"/>
      <c r="L45" s="29"/>
      <c r="M45" s="28"/>
      <c r="N45" s="69"/>
    </row>
    <row r="46" s="2" customFormat="1" ht="20.1" customHeight="1" spans="2:14">
      <c r="B46" s="41"/>
      <c r="C46" s="42" t="s">
        <v>719</v>
      </c>
      <c r="D46" s="42" t="s">
        <v>720</v>
      </c>
      <c r="E46" s="44"/>
      <c r="F46" s="28"/>
      <c r="G46" s="28"/>
      <c r="H46" s="29"/>
      <c r="I46" s="28"/>
      <c r="J46" s="28"/>
      <c r="K46" s="28"/>
      <c r="L46" s="29"/>
      <c r="M46" s="28"/>
      <c r="N46" s="69"/>
    </row>
    <row r="47" s="2" customFormat="1" ht="20.1" customHeight="1" spans="2:14">
      <c r="B47" s="41"/>
      <c r="C47" s="42"/>
      <c r="D47" s="42"/>
      <c r="E47" s="44"/>
      <c r="F47" s="28"/>
      <c r="G47" s="28"/>
      <c r="H47" s="29"/>
      <c r="I47" s="28"/>
      <c r="J47" s="28"/>
      <c r="K47" s="28"/>
      <c r="L47" s="29"/>
      <c r="M47" s="28"/>
      <c r="N47" s="69"/>
    </row>
    <row r="48" s="2" customFormat="1" ht="20.1" customHeight="1" spans="2:14">
      <c r="B48" s="41"/>
      <c r="C48" s="42"/>
      <c r="D48" s="42"/>
      <c r="E48" s="44"/>
      <c r="F48" s="28"/>
      <c r="G48" s="28"/>
      <c r="H48" s="29"/>
      <c r="I48" s="28"/>
      <c r="J48" s="28"/>
      <c r="K48" s="28"/>
      <c r="L48" s="29"/>
      <c r="M48" s="28"/>
      <c r="N48" s="69"/>
    </row>
    <row r="49" s="2" customFormat="1" ht="20.1" customHeight="1" spans="2:14">
      <c r="B49" s="41"/>
      <c r="C49" s="42"/>
      <c r="D49" s="42" t="s">
        <v>721</v>
      </c>
      <c r="E49" s="44" t="s">
        <v>722</v>
      </c>
      <c r="F49" s="28" t="s">
        <v>707</v>
      </c>
      <c r="G49" s="28" t="s">
        <v>704</v>
      </c>
      <c r="H49" s="29" t="s">
        <v>704</v>
      </c>
      <c r="I49" s="28" t="s">
        <v>630</v>
      </c>
      <c r="J49" s="28" t="s">
        <v>698</v>
      </c>
      <c r="K49" s="28" t="s">
        <v>699</v>
      </c>
      <c r="L49" s="29"/>
      <c r="M49" s="28"/>
      <c r="N49" s="69"/>
    </row>
    <row r="50" s="2" customFormat="1" ht="20.1" customHeight="1" spans="2:14">
      <c r="B50" s="41"/>
      <c r="C50" s="42"/>
      <c r="D50" s="42"/>
      <c r="E50" s="44" t="s">
        <v>723</v>
      </c>
      <c r="F50" s="28" t="s">
        <v>707</v>
      </c>
      <c r="G50" s="28" t="s">
        <v>704</v>
      </c>
      <c r="H50" s="29" t="s">
        <v>704</v>
      </c>
      <c r="I50" s="28" t="s">
        <v>630</v>
      </c>
      <c r="J50" s="28" t="s">
        <v>698</v>
      </c>
      <c r="K50" s="28" t="s">
        <v>699</v>
      </c>
      <c r="L50" s="29"/>
      <c r="M50" s="28"/>
      <c r="N50" s="69"/>
    </row>
    <row r="51" s="2" customFormat="1" ht="20.1" customHeight="1" spans="2:14">
      <c r="B51" s="41"/>
      <c r="C51" s="42"/>
      <c r="D51" s="42"/>
      <c r="E51" s="44"/>
      <c r="F51" s="28"/>
      <c r="G51" s="28"/>
      <c r="H51" s="29"/>
      <c r="I51" s="28"/>
      <c r="J51" s="28"/>
      <c r="K51" s="28"/>
      <c r="L51" s="29"/>
      <c r="M51" s="28"/>
      <c r="N51" s="69"/>
    </row>
    <row r="52" s="2" customFormat="1" ht="20.1" customHeight="1" spans="2:14">
      <c r="B52" s="41"/>
      <c r="C52" s="42"/>
      <c r="D52" s="42" t="s">
        <v>724</v>
      </c>
      <c r="E52" s="44"/>
      <c r="F52" s="28"/>
      <c r="G52" s="28"/>
      <c r="H52" s="29"/>
      <c r="I52" s="28"/>
      <c r="J52" s="28"/>
      <c r="K52" s="28"/>
      <c r="L52" s="29"/>
      <c r="M52" s="28"/>
      <c r="N52" s="69"/>
    </row>
    <row r="53" s="2" customFormat="1" ht="20.1" customHeight="1" spans="2:14">
      <c r="B53" s="41"/>
      <c r="C53" s="42"/>
      <c r="D53" s="42"/>
      <c r="E53" s="44"/>
      <c r="F53" s="28"/>
      <c r="G53" s="28"/>
      <c r="H53" s="29"/>
      <c r="I53" s="28"/>
      <c r="J53" s="28"/>
      <c r="K53" s="28"/>
      <c r="L53" s="29"/>
      <c r="M53" s="28"/>
      <c r="N53" s="69"/>
    </row>
    <row r="54" s="2" customFormat="1" ht="20.1" customHeight="1" spans="2:14">
      <c r="B54" s="19"/>
      <c r="C54" s="20"/>
      <c r="D54" s="20"/>
      <c r="E54" s="45"/>
      <c r="F54" s="46"/>
      <c r="G54" s="47"/>
      <c r="H54" s="47"/>
      <c r="I54" s="46"/>
      <c r="J54" s="46"/>
      <c r="K54" s="34"/>
      <c r="L54" s="35"/>
      <c r="M54" s="34"/>
      <c r="N54" s="70"/>
    </row>
    <row r="55" s="2" customFormat="1" ht="39" customHeight="1" spans="2:14">
      <c r="B55" s="8" t="s">
        <v>725</v>
      </c>
      <c r="C55" s="9"/>
      <c r="D55" s="48" t="s">
        <v>726</v>
      </c>
      <c r="E55" s="48"/>
      <c r="F55" s="48"/>
      <c r="G55" s="48"/>
      <c r="H55" s="48"/>
      <c r="I55" s="48"/>
      <c r="J55" s="48"/>
      <c r="K55" s="48"/>
      <c r="L55" s="48"/>
      <c r="M55" s="48"/>
      <c r="N55" s="72"/>
    </row>
    <row r="56" s="2" customFormat="1" ht="39" customHeight="1" spans="2:14">
      <c r="B56" s="10" t="s">
        <v>727</v>
      </c>
      <c r="C56" s="11"/>
      <c r="D56" s="12"/>
      <c r="E56" s="12"/>
      <c r="F56" s="12"/>
      <c r="G56" s="12"/>
      <c r="H56" s="12"/>
      <c r="I56" s="12"/>
      <c r="J56" s="12"/>
      <c r="K56" s="12"/>
      <c r="L56" s="12"/>
      <c r="M56" s="12"/>
      <c r="N56" s="54"/>
    </row>
    <row r="57" s="2" customFormat="1" ht="39" customHeight="1" spans="2:14">
      <c r="B57" s="10" t="s">
        <v>728</v>
      </c>
      <c r="C57" s="11"/>
      <c r="D57" s="12"/>
      <c r="E57" s="12"/>
      <c r="F57" s="12"/>
      <c r="G57" s="12"/>
      <c r="H57" s="12"/>
      <c r="I57" s="12"/>
      <c r="J57" s="12"/>
      <c r="K57" s="12"/>
      <c r="L57" s="12"/>
      <c r="M57" s="12"/>
      <c r="N57" s="54"/>
    </row>
    <row r="58" s="2" customFormat="1" ht="39" customHeight="1" spans="2:14">
      <c r="B58" s="10" t="s">
        <v>729</v>
      </c>
      <c r="C58" s="11"/>
      <c r="D58" s="12"/>
      <c r="E58" s="12"/>
      <c r="F58" s="12"/>
      <c r="G58" s="12"/>
      <c r="H58" s="12"/>
      <c r="I58" s="12"/>
      <c r="J58" s="12"/>
      <c r="K58" s="12"/>
      <c r="L58" s="12"/>
      <c r="M58" s="12"/>
      <c r="N58" s="54"/>
    </row>
    <row r="59" s="2" customFormat="1" ht="39" customHeight="1" spans="2:14">
      <c r="B59" s="49" t="s">
        <v>730</v>
      </c>
      <c r="C59" s="50"/>
      <c r="D59" s="21"/>
      <c r="E59" s="21"/>
      <c r="F59" s="21"/>
      <c r="G59" s="21"/>
      <c r="H59" s="21"/>
      <c r="I59" s="21"/>
      <c r="J59" s="21"/>
      <c r="K59" s="21"/>
      <c r="L59" s="21"/>
      <c r="M59" s="21"/>
      <c r="N59" s="64"/>
    </row>
    <row r="60" s="2" customFormat="1" ht="19.5" customHeight="1" spans="2:14">
      <c r="B60" s="8" t="s">
        <v>731</v>
      </c>
      <c r="C60" s="9"/>
      <c r="D60" s="9"/>
      <c r="E60" s="9"/>
      <c r="F60" s="9"/>
      <c r="G60" s="9"/>
      <c r="H60" s="9"/>
      <c r="I60" s="9"/>
      <c r="J60" s="9"/>
      <c r="K60" s="9"/>
      <c r="L60" s="9"/>
      <c r="M60" s="9"/>
      <c r="N60" s="53"/>
    </row>
    <row r="61" s="2" customFormat="1" ht="39" customHeight="1" spans="2:14">
      <c r="B61" s="10" t="s">
        <v>732</v>
      </c>
      <c r="C61" s="11"/>
      <c r="D61" s="12"/>
      <c r="E61" s="12"/>
      <c r="F61" s="12"/>
      <c r="G61" s="12"/>
      <c r="H61" s="12"/>
      <c r="I61" s="12"/>
      <c r="J61" s="12"/>
      <c r="K61" s="12"/>
      <c r="L61" s="12"/>
      <c r="M61" s="12"/>
      <c r="N61" s="54"/>
    </row>
    <row r="62" s="2" customFormat="1" ht="39" customHeight="1" spans="2:14">
      <c r="B62" s="10" t="s">
        <v>733</v>
      </c>
      <c r="C62" s="11"/>
      <c r="D62" s="12"/>
      <c r="E62" s="12"/>
      <c r="F62" s="12"/>
      <c r="G62" s="12"/>
      <c r="H62" s="12"/>
      <c r="I62" s="12"/>
      <c r="J62" s="12"/>
      <c r="K62" s="12"/>
      <c r="L62" s="12"/>
      <c r="M62" s="12"/>
      <c r="N62" s="54"/>
    </row>
    <row r="63" s="2" customFormat="1" ht="39" customHeight="1" spans="2:14">
      <c r="B63" s="49" t="s">
        <v>734</v>
      </c>
      <c r="C63" s="50"/>
      <c r="D63" s="21"/>
      <c r="E63" s="21"/>
      <c r="F63" s="21"/>
      <c r="G63" s="21"/>
      <c r="H63" s="21"/>
      <c r="I63" s="21"/>
      <c r="J63" s="21"/>
      <c r="K63" s="21"/>
      <c r="L63" s="21"/>
      <c r="M63" s="21"/>
      <c r="N63" s="64"/>
    </row>
  </sheetData>
  <mergeCells count="188">
    <mergeCell ref="B1:N1"/>
    <mergeCell ref="B2:C2"/>
    <mergeCell ref="D2:H2"/>
    <mergeCell ref="I2:K2"/>
    <mergeCell ref="L2:N2"/>
    <mergeCell ref="B3:C3"/>
    <mergeCell ref="D3:N3"/>
    <mergeCell ref="B4:C4"/>
    <mergeCell ref="D4:H4"/>
    <mergeCell ref="I4:K4"/>
    <mergeCell ref="L4:N4"/>
    <mergeCell ref="B5:C5"/>
    <mergeCell ref="D5:H5"/>
    <mergeCell ref="I5:K5"/>
    <mergeCell ref="L5:N5"/>
    <mergeCell ref="B6:C6"/>
    <mergeCell ref="D6:H6"/>
    <mergeCell ref="I6:K6"/>
    <mergeCell ref="L6:N6"/>
    <mergeCell ref="B7:C7"/>
    <mergeCell ref="D7:H7"/>
    <mergeCell ref="I7:K7"/>
    <mergeCell ref="L7:N7"/>
    <mergeCell ref="B8:C8"/>
    <mergeCell ref="D8:H8"/>
    <mergeCell ref="I8:K8"/>
    <mergeCell ref="L8:N8"/>
    <mergeCell ref="B9:C9"/>
    <mergeCell ref="D9:N9"/>
    <mergeCell ref="B10:C10"/>
    <mergeCell ref="D10:N10"/>
    <mergeCell ref="I11:N11"/>
    <mergeCell ref="F13:G13"/>
    <mergeCell ref="F14:G14"/>
    <mergeCell ref="F15:G15"/>
    <mergeCell ref="B16:C16"/>
    <mergeCell ref="D16:N16"/>
    <mergeCell ref="B17:C17"/>
    <mergeCell ref="D17:N17"/>
    <mergeCell ref="G18:H18"/>
    <mergeCell ref="K18:L18"/>
    <mergeCell ref="M18:N18"/>
    <mergeCell ref="G19:H19"/>
    <mergeCell ref="K19:L19"/>
    <mergeCell ref="M19:N19"/>
    <mergeCell ref="G20:H20"/>
    <mergeCell ref="K20:L20"/>
    <mergeCell ref="M20:N20"/>
    <mergeCell ref="G21:H21"/>
    <mergeCell ref="K21:L21"/>
    <mergeCell ref="M21:N21"/>
    <mergeCell ref="G22:H22"/>
    <mergeCell ref="K22:L22"/>
    <mergeCell ref="M22:N22"/>
    <mergeCell ref="G23:H23"/>
    <mergeCell ref="K23:L23"/>
    <mergeCell ref="M23:N23"/>
    <mergeCell ref="G24:H24"/>
    <mergeCell ref="K24:L24"/>
    <mergeCell ref="M24:N24"/>
    <mergeCell ref="G25:H25"/>
    <mergeCell ref="K25:L25"/>
    <mergeCell ref="M25:N25"/>
    <mergeCell ref="G26:H26"/>
    <mergeCell ref="K26:L26"/>
    <mergeCell ref="M26:N26"/>
    <mergeCell ref="G27:H27"/>
    <mergeCell ref="K27:L27"/>
    <mergeCell ref="M27:N27"/>
    <mergeCell ref="G28:H28"/>
    <mergeCell ref="K28:L28"/>
    <mergeCell ref="M28:N28"/>
    <mergeCell ref="G29:H29"/>
    <mergeCell ref="K29:L29"/>
    <mergeCell ref="M29:N29"/>
    <mergeCell ref="G30:H30"/>
    <mergeCell ref="K30:L30"/>
    <mergeCell ref="M30:N30"/>
    <mergeCell ref="G31:H31"/>
    <mergeCell ref="K31:L31"/>
    <mergeCell ref="M31:N31"/>
    <mergeCell ref="G32:H32"/>
    <mergeCell ref="K32:L32"/>
    <mergeCell ref="M32:N32"/>
    <mergeCell ref="G33:H33"/>
    <mergeCell ref="K33:L33"/>
    <mergeCell ref="M33:N33"/>
    <mergeCell ref="G34:H34"/>
    <mergeCell ref="K34:L34"/>
    <mergeCell ref="M34:N34"/>
    <mergeCell ref="G35:H35"/>
    <mergeCell ref="K35:L35"/>
    <mergeCell ref="M35:N35"/>
    <mergeCell ref="G36:H36"/>
    <mergeCell ref="K36:L36"/>
    <mergeCell ref="M36:N36"/>
    <mergeCell ref="G37:H37"/>
    <mergeCell ref="K37:L37"/>
    <mergeCell ref="M37:N37"/>
    <mergeCell ref="G38:H38"/>
    <mergeCell ref="K38:L38"/>
    <mergeCell ref="M38:N38"/>
    <mergeCell ref="G39:H39"/>
    <mergeCell ref="K39:L39"/>
    <mergeCell ref="M39:N39"/>
    <mergeCell ref="G40:H40"/>
    <mergeCell ref="K40:L40"/>
    <mergeCell ref="M40:N40"/>
    <mergeCell ref="G41:H41"/>
    <mergeCell ref="K41:L41"/>
    <mergeCell ref="M41:N41"/>
    <mergeCell ref="G42:H42"/>
    <mergeCell ref="K42:L42"/>
    <mergeCell ref="M42:N42"/>
    <mergeCell ref="G43:H43"/>
    <mergeCell ref="K43:L43"/>
    <mergeCell ref="M43:N43"/>
    <mergeCell ref="G44:H44"/>
    <mergeCell ref="K44:L44"/>
    <mergeCell ref="M44:N44"/>
    <mergeCell ref="G45:H45"/>
    <mergeCell ref="K45:L45"/>
    <mergeCell ref="M45:N45"/>
    <mergeCell ref="G46:H46"/>
    <mergeCell ref="K46:L46"/>
    <mergeCell ref="M46:N46"/>
    <mergeCell ref="G47:H47"/>
    <mergeCell ref="K47:L47"/>
    <mergeCell ref="M47:N47"/>
    <mergeCell ref="G48:H48"/>
    <mergeCell ref="K48:L48"/>
    <mergeCell ref="M48:N48"/>
    <mergeCell ref="G49:H49"/>
    <mergeCell ref="K49:L49"/>
    <mergeCell ref="M49:N49"/>
    <mergeCell ref="G50:H50"/>
    <mergeCell ref="K50:L50"/>
    <mergeCell ref="M50:N50"/>
    <mergeCell ref="G51:H51"/>
    <mergeCell ref="K51:L51"/>
    <mergeCell ref="M51:N51"/>
    <mergeCell ref="G52:H52"/>
    <mergeCell ref="K52:L52"/>
    <mergeCell ref="M52:N52"/>
    <mergeCell ref="G53:H53"/>
    <mergeCell ref="K53:L53"/>
    <mergeCell ref="M53:N53"/>
    <mergeCell ref="G54:H54"/>
    <mergeCell ref="K54:L54"/>
    <mergeCell ref="M54:N54"/>
    <mergeCell ref="B55:C55"/>
    <mergeCell ref="D55:N55"/>
    <mergeCell ref="B56:C56"/>
    <mergeCell ref="D56:N56"/>
    <mergeCell ref="B57:C57"/>
    <mergeCell ref="D57:N57"/>
    <mergeCell ref="B58:C58"/>
    <mergeCell ref="D58:N58"/>
    <mergeCell ref="B59:C59"/>
    <mergeCell ref="D59:N59"/>
    <mergeCell ref="B60:N60"/>
    <mergeCell ref="B61:C61"/>
    <mergeCell ref="D61:N61"/>
    <mergeCell ref="B62:C62"/>
    <mergeCell ref="D62:N62"/>
    <mergeCell ref="B63:C63"/>
    <mergeCell ref="D63:N63"/>
    <mergeCell ref="B18:B30"/>
    <mergeCell ref="B31:B54"/>
    <mergeCell ref="C19:C30"/>
    <mergeCell ref="C31:C42"/>
    <mergeCell ref="C43:C45"/>
    <mergeCell ref="C46:C54"/>
    <mergeCell ref="D11:D12"/>
    <mergeCell ref="D19:D21"/>
    <mergeCell ref="D22:D24"/>
    <mergeCell ref="D25:D27"/>
    <mergeCell ref="D28:D30"/>
    <mergeCell ref="D31:D33"/>
    <mergeCell ref="D34:D36"/>
    <mergeCell ref="D37:D39"/>
    <mergeCell ref="D40:D42"/>
    <mergeCell ref="D43:D45"/>
    <mergeCell ref="D46:D48"/>
    <mergeCell ref="D49:D51"/>
    <mergeCell ref="D52:D54"/>
    <mergeCell ref="B11:C15"/>
    <mergeCell ref="E11:H12"/>
  </mergeCells>
  <printOptions horizontalCentered="1"/>
  <pageMargins left="0.118110236220472" right="0.118110236220472" top="0.15748031496063" bottom="0.15748031496063" header="0.31496062992126" footer="0.31496062992126"/>
  <pageSetup paperSize="9" scale="94"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M19"/>
  <sheetViews>
    <sheetView showGridLines="0" showZeros="0" workbookViewId="0">
      <selection activeCell="A2" sqref="A2"/>
    </sheetView>
  </sheetViews>
  <sheetFormatPr defaultColWidth="6.875" defaultRowHeight="20.1" customHeight="1"/>
  <cols>
    <col min="1" max="1" width="22.875" style="224" customWidth="1"/>
    <col min="2" max="2" width="19" style="224" customWidth="1"/>
    <col min="3" max="3" width="20.5" style="224" customWidth="1"/>
    <col min="4" max="7" width="19" style="224" customWidth="1"/>
    <col min="8" max="16384" width="6.875" style="225"/>
  </cols>
  <sheetData>
    <row r="1" s="223" customFormat="1" customHeight="1" spans="1:7">
      <c r="A1" s="96" t="s">
        <v>311</v>
      </c>
      <c r="B1" s="226"/>
      <c r="C1" s="226"/>
      <c r="D1" s="226"/>
      <c r="E1" s="226"/>
      <c r="F1" s="226"/>
      <c r="G1" s="226"/>
    </row>
    <row r="2" s="223" customFormat="1" ht="38.25" customHeight="1" spans="1:7">
      <c r="A2" s="227" t="s">
        <v>312</v>
      </c>
      <c r="B2" s="228"/>
      <c r="C2" s="228"/>
      <c r="D2" s="228"/>
      <c r="E2" s="228"/>
      <c r="F2" s="228"/>
      <c r="G2" s="228"/>
    </row>
    <row r="3" s="223" customFormat="1" customHeight="1" spans="1:7">
      <c r="A3" s="229"/>
      <c r="B3" s="226"/>
      <c r="C3" s="226"/>
      <c r="D3" s="226"/>
      <c r="E3" s="226"/>
      <c r="F3" s="226"/>
      <c r="G3" s="226"/>
    </row>
    <row r="4" s="223" customFormat="1" customHeight="1" spans="1:7">
      <c r="A4" s="230"/>
      <c r="B4" s="231"/>
      <c r="C4" s="231"/>
      <c r="D4" s="231"/>
      <c r="E4" s="231"/>
      <c r="F4" s="231"/>
      <c r="G4" s="232" t="s">
        <v>313</v>
      </c>
    </row>
    <row r="5" s="223" customFormat="1" customHeight="1" spans="1:7">
      <c r="A5" s="233" t="s">
        <v>314</v>
      </c>
      <c r="B5" s="233"/>
      <c r="C5" s="233" t="s">
        <v>315</v>
      </c>
      <c r="D5" s="233"/>
      <c r="E5" s="233"/>
      <c r="F5" s="233"/>
      <c r="G5" s="233"/>
    </row>
    <row r="6" s="223" customFormat="1" ht="45" customHeight="1" spans="1:7">
      <c r="A6" s="234" t="s">
        <v>316</v>
      </c>
      <c r="B6" s="234" t="s">
        <v>317</v>
      </c>
      <c r="C6" s="234" t="s">
        <v>316</v>
      </c>
      <c r="D6" s="234" t="s">
        <v>318</v>
      </c>
      <c r="E6" s="234" t="s">
        <v>319</v>
      </c>
      <c r="F6" s="234" t="s">
        <v>320</v>
      </c>
      <c r="G6" s="234" t="s">
        <v>321</v>
      </c>
    </row>
    <row r="7" s="223" customFormat="1" customHeight="1" spans="1:7">
      <c r="A7" s="235" t="s">
        <v>322</v>
      </c>
      <c r="B7" s="236">
        <f>SUM(B8:B10)</f>
        <v>209.125578</v>
      </c>
      <c r="C7" s="237" t="s">
        <v>323</v>
      </c>
      <c r="D7" s="238">
        <f t="shared" ref="D7:D13" si="0">SUM(E7:G7)</f>
        <v>403.163752</v>
      </c>
      <c r="E7" s="238">
        <f t="shared" ref="E7:G7" si="1">SUM(E8:E15)</f>
        <v>403.163752</v>
      </c>
      <c r="F7" s="238">
        <f t="shared" si="1"/>
        <v>0</v>
      </c>
      <c r="G7" s="238">
        <f t="shared" si="1"/>
        <v>0</v>
      </c>
    </row>
    <row r="8" s="223" customFormat="1" customHeight="1" spans="1:7">
      <c r="A8" s="239" t="s">
        <v>324</v>
      </c>
      <c r="B8" s="240">
        <v>209.125578</v>
      </c>
      <c r="C8" s="241" t="s">
        <v>325</v>
      </c>
      <c r="D8" s="238">
        <f t="shared" si="0"/>
        <v>16.499232</v>
      </c>
      <c r="E8" s="158">
        <v>16.499232</v>
      </c>
      <c r="F8" s="158"/>
      <c r="G8" s="158"/>
    </row>
    <row r="9" s="223" customFormat="1" customHeight="1" spans="1:7">
      <c r="A9" s="239" t="s">
        <v>326</v>
      </c>
      <c r="B9" s="242">
        <v>0</v>
      </c>
      <c r="C9" s="243" t="s">
        <v>327</v>
      </c>
      <c r="D9" s="238">
        <f t="shared" si="0"/>
        <v>8.130946</v>
      </c>
      <c r="E9" s="158">
        <v>8.130946</v>
      </c>
      <c r="F9" s="158">
        <v>0</v>
      </c>
      <c r="G9" s="158"/>
    </row>
    <row r="10" s="223" customFormat="1" customHeight="1" spans="1:7">
      <c r="A10" s="244" t="s">
        <v>328</v>
      </c>
      <c r="B10" s="245">
        <v>0</v>
      </c>
      <c r="C10" s="243" t="s">
        <v>329</v>
      </c>
      <c r="D10" s="238">
        <f t="shared" si="0"/>
        <v>0</v>
      </c>
      <c r="E10" s="158"/>
      <c r="F10" s="158">
        <v>0</v>
      </c>
      <c r="G10" s="158"/>
    </row>
    <row r="11" s="223" customFormat="1" customHeight="1" spans="1:7">
      <c r="A11" s="246" t="s">
        <v>330</v>
      </c>
      <c r="B11" s="236">
        <f>SUM(B12:B14)</f>
        <v>194.038174</v>
      </c>
      <c r="C11" s="247" t="s">
        <v>331</v>
      </c>
      <c r="D11" s="238">
        <f t="shared" si="0"/>
        <v>0</v>
      </c>
      <c r="E11" s="158"/>
      <c r="F11" s="158"/>
      <c r="G11" s="158"/>
    </row>
    <row r="12" s="223" customFormat="1" customHeight="1" spans="1:7">
      <c r="A12" s="244" t="s">
        <v>324</v>
      </c>
      <c r="B12" s="242">
        <v>194.038174</v>
      </c>
      <c r="C12" s="243" t="s">
        <v>332</v>
      </c>
      <c r="D12" s="238">
        <f t="shared" si="0"/>
        <v>370.283958</v>
      </c>
      <c r="E12" s="158">
        <v>370.283958</v>
      </c>
      <c r="F12" s="158"/>
      <c r="G12" s="158"/>
    </row>
    <row r="13" s="223" customFormat="1" customHeight="1" spans="1:7">
      <c r="A13" s="244" t="s">
        <v>326</v>
      </c>
      <c r="B13" s="242"/>
      <c r="C13" s="247" t="s">
        <v>333</v>
      </c>
      <c r="D13" s="238">
        <f t="shared" si="0"/>
        <v>8.249616</v>
      </c>
      <c r="E13" s="158">
        <v>8.249616</v>
      </c>
      <c r="F13" s="158">
        <v>0</v>
      </c>
      <c r="G13" s="158"/>
    </row>
    <row r="14" s="223" customFormat="1" customHeight="1" spans="1:13">
      <c r="A14" s="239" t="s">
        <v>328</v>
      </c>
      <c r="B14" s="242">
        <v>0</v>
      </c>
      <c r="C14" s="241"/>
      <c r="D14" s="238"/>
      <c r="E14" s="158"/>
      <c r="F14" s="158"/>
      <c r="G14" s="158"/>
      <c r="M14" s="255"/>
    </row>
    <row r="15" s="223" customFormat="1" customHeight="1" spans="1:7">
      <c r="A15" s="246"/>
      <c r="B15" s="248"/>
      <c r="C15" s="247"/>
      <c r="D15" s="249"/>
      <c r="E15" s="249"/>
      <c r="F15" s="249"/>
      <c r="G15" s="249"/>
    </row>
    <row r="16" s="223" customFormat="1" customHeight="1" spans="1:7">
      <c r="A16" s="246"/>
      <c r="B16" s="248"/>
      <c r="C16" s="248" t="s">
        <v>334</v>
      </c>
      <c r="D16" s="250">
        <f>E16+F16+G16</f>
        <v>0</v>
      </c>
      <c r="E16" s="251">
        <f>B8+B12-E7</f>
        <v>0</v>
      </c>
      <c r="F16" s="251">
        <f>B9+B13-F7</f>
        <v>0</v>
      </c>
      <c r="G16" s="251">
        <f>B10+B14-G7</f>
        <v>0</v>
      </c>
    </row>
    <row r="17" s="223" customFormat="1" customHeight="1" spans="1:7">
      <c r="A17" s="246"/>
      <c r="B17" s="248"/>
      <c r="C17" s="248"/>
      <c r="D17" s="251"/>
      <c r="E17" s="251"/>
      <c r="F17" s="251"/>
      <c r="G17" s="252"/>
    </row>
    <row r="18" s="223" customFormat="1" customHeight="1" spans="1:7">
      <c r="A18" s="246" t="s">
        <v>335</v>
      </c>
      <c r="B18" s="253">
        <f>B7+B11</f>
        <v>403.163752</v>
      </c>
      <c r="C18" s="253" t="s">
        <v>336</v>
      </c>
      <c r="D18" s="251">
        <f>SUM(D7+D16)</f>
        <v>403.163752</v>
      </c>
      <c r="E18" s="251">
        <f>SUM(E7+E16)</f>
        <v>403.163752</v>
      </c>
      <c r="F18" s="251">
        <f>SUM(F7+F16)</f>
        <v>0</v>
      </c>
      <c r="G18" s="251">
        <f>SUM(G7+G16)</f>
        <v>0</v>
      </c>
    </row>
    <row r="19" customHeight="1" spans="1:6">
      <c r="A19" s="254"/>
      <c r="B19" s="254"/>
      <c r="C19" s="254"/>
      <c r="D19" s="254"/>
      <c r="E19" s="254"/>
      <c r="F19" s="25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I55"/>
  <sheetViews>
    <sheetView showGridLines="0" showZeros="0" topLeftCell="A16" workbookViewId="0">
      <selection activeCell="L11" sqref="L11"/>
    </sheetView>
  </sheetViews>
  <sheetFormatPr defaultColWidth="6.875" defaultRowHeight="12.75" customHeight="1"/>
  <cols>
    <col min="1" max="1" width="10.875" style="207" customWidth="1"/>
    <col min="2" max="2" width="31.25" style="105" customWidth="1"/>
    <col min="3" max="5" width="13.875" style="105" customWidth="1"/>
    <col min="6" max="251" width="6.875" style="105"/>
    <col min="252" max="252" width="23.625" style="105" customWidth="1"/>
    <col min="253" max="16384" width="6.875" style="105"/>
  </cols>
  <sheetData>
    <row r="1" ht="20.1" customHeight="1" spans="1:1">
      <c r="A1" s="208" t="s">
        <v>337</v>
      </c>
    </row>
    <row r="2" ht="36" customHeight="1" spans="1:5">
      <c r="A2" s="196" t="s">
        <v>338</v>
      </c>
      <c r="B2" s="175"/>
      <c r="C2" s="175"/>
      <c r="D2" s="175"/>
      <c r="E2" s="175"/>
    </row>
    <row r="3" ht="20.1" customHeight="1" spans="1:5">
      <c r="A3" s="209"/>
      <c r="B3" s="175"/>
      <c r="C3" s="175"/>
      <c r="D3" s="175"/>
      <c r="E3" s="175"/>
    </row>
    <row r="4" ht="20.1" customHeight="1" spans="1:5">
      <c r="A4" s="210"/>
      <c r="B4" s="113"/>
      <c r="C4" s="113"/>
      <c r="D4" s="113"/>
      <c r="E4" s="211" t="s">
        <v>313</v>
      </c>
    </row>
    <row r="5" ht="20.1" customHeight="1" spans="1:5">
      <c r="A5" s="212" t="s">
        <v>339</v>
      </c>
      <c r="B5" s="152"/>
      <c r="C5" s="152" t="s">
        <v>340</v>
      </c>
      <c r="D5" s="152"/>
      <c r="E5" s="152"/>
    </row>
    <row r="6" ht="20.1" customHeight="1" spans="1:5">
      <c r="A6" s="213" t="s">
        <v>341</v>
      </c>
      <c r="B6" s="153" t="s">
        <v>342</v>
      </c>
      <c r="C6" s="153" t="s">
        <v>343</v>
      </c>
      <c r="D6" s="153" t="s">
        <v>344</v>
      </c>
      <c r="E6" s="153" t="s">
        <v>345</v>
      </c>
    </row>
    <row r="7" ht="20.1" customHeight="1" spans="1:5">
      <c r="A7" s="213"/>
      <c r="B7" s="153" t="s">
        <v>318</v>
      </c>
      <c r="C7" s="214">
        <f t="shared" ref="C7:C38" si="0">D7+E7</f>
        <v>209.125578</v>
      </c>
      <c r="D7" s="214">
        <f>D8+D15+D21+D36</f>
        <v>204.125578</v>
      </c>
      <c r="E7" s="214">
        <f>E8+E15+E21+E36</f>
        <v>5</v>
      </c>
    </row>
    <row r="8" ht="20.1" customHeight="1" spans="1:5">
      <c r="A8" s="215">
        <v>208</v>
      </c>
      <c r="B8" s="123" t="s">
        <v>325</v>
      </c>
      <c r="C8" s="214">
        <f t="shared" si="0"/>
        <v>16.499232</v>
      </c>
      <c r="D8" s="214">
        <f>D9+D13</f>
        <v>16.499232</v>
      </c>
      <c r="E8" s="214">
        <f>E9+E13</f>
        <v>0</v>
      </c>
    </row>
    <row r="9" ht="20.1" customHeight="1" spans="1:9">
      <c r="A9" s="216">
        <v>20805</v>
      </c>
      <c r="B9" s="217" t="s">
        <v>346</v>
      </c>
      <c r="C9" s="214">
        <f t="shared" si="0"/>
        <v>16.499232</v>
      </c>
      <c r="D9" s="214">
        <f>SUM(D10:D12)</f>
        <v>16.499232</v>
      </c>
      <c r="E9" s="214">
        <f>SUM(E10:E12)</f>
        <v>0</v>
      </c>
      <c r="H9" s="218"/>
      <c r="I9" s="218"/>
    </row>
    <row r="10" ht="20.1" customHeight="1" spans="1:5">
      <c r="A10" s="216" t="s">
        <v>347</v>
      </c>
      <c r="B10" s="217" t="s">
        <v>348</v>
      </c>
      <c r="C10" s="214">
        <f t="shared" si="0"/>
        <v>10.999488</v>
      </c>
      <c r="D10" s="214">
        <v>10.999488</v>
      </c>
      <c r="E10" s="214">
        <v>0</v>
      </c>
    </row>
    <row r="11" ht="20.1" customHeight="1" spans="1:5">
      <c r="A11" s="216" t="s">
        <v>349</v>
      </c>
      <c r="B11" s="217" t="s">
        <v>350</v>
      </c>
      <c r="C11" s="214">
        <f t="shared" si="0"/>
        <v>5.499744</v>
      </c>
      <c r="D11" s="214">
        <v>5.499744</v>
      </c>
      <c r="E11" s="214">
        <v>0</v>
      </c>
    </row>
    <row r="12" ht="20.1" customHeight="1" spans="1:5">
      <c r="A12" s="216" t="s">
        <v>351</v>
      </c>
      <c r="B12" s="217" t="s">
        <v>352</v>
      </c>
      <c r="C12" s="214">
        <f t="shared" si="0"/>
        <v>0</v>
      </c>
      <c r="D12" s="214"/>
      <c r="E12" s="214">
        <v>0</v>
      </c>
    </row>
    <row r="13" ht="20.1" customHeight="1" spans="1:5">
      <c r="A13" s="216">
        <v>20808</v>
      </c>
      <c r="B13" s="217" t="s">
        <v>353</v>
      </c>
      <c r="C13" s="214">
        <f t="shared" si="0"/>
        <v>0</v>
      </c>
      <c r="D13" s="214">
        <f>SUM(D14)</f>
        <v>0</v>
      </c>
      <c r="E13" s="214">
        <f>SUM(E14)</f>
        <v>0</v>
      </c>
    </row>
    <row r="14" ht="20.1" customHeight="1" spans="1:5">
      <c r="A14" s="216" t="s">
        <v>354</v>
      </c>
      <c r="B14" s="217" t="s">
        <v>355</v>
      </c>
      <c r="C14" s="214">
        <f t="shared" si="0"/>
        <v>0</v>
      </c>
      <c r="D14" s="214">
        <v>0</v>
      </c>
      <c r="E14" s="214"/>
    </row>
    <row r="15" ht="20.1" customHeight="1" spans="1:5">
      <c r="A15" s="215">
        <v>210</v>
      </c>
      <c r="B15" s="125" t="s">
        <v>356</v>
      </c>
      <c r="C15" s="214">
        <f t="shared" si="0"/>
        <v>8.130946</v>
      </c>
      <c r="D15" s="214">
        <f>D16</f>
        <v>8.130946</v>
      </c>
      <c r="E15" s="214">
        <f>E16</f>
        <v>0</v>
      </c>
    </row>
    <row r="16" ht="20.1" customHeight="1" spans="1:5">
      <c r="A16" s="216">
        <v>21011</v>
      </c>
      <c r="B16" s="219" t="s">
        <v>357</v>
      </c>
      <c r="C16" s="214">
        <f t="shared" si="0"/>
        <v>8.130946</v>
      </c>
      <c r="D16" s="214">
        <f>SUM(D17:D20)</f>
        <v>8.130946</v>
      </c>
      <c r="E16" s="214">
        <f>SUM(E17:E20)</f>
        <v>0</v>
      </c>
    </row>
    <row r="17" ht="20.1" customHeight="1" spans="1:5">
      <c r="A17" s="216" t="s">
        <v>358</v>
      </c>
      <c r="B17" s="217" t="s">
        <v>359</v>
      </c>
      <c r="C17" s="214">
        <f t="shared" si="0"/>
        <v>0</v>
      </c>
      <c r="D17" s="220"/>
      <c r="E17" s="214">
        <v>0</v>
      </c>
    </row>
    <row r="18" ht="20.1" customHeight="1" spans="1:5">
      <c r="A18" s="216" t="s">
        <v>360</v>
      </c>
      <c r="B18" s="217" t="s">
        <v>361</v>
      </c>
      <c r="C18" s="214">
        <f t="shared" si="0"/>
        <v>6.530946</v>
      </c>
      <c r="D18" s="214">
        <v>6.530946</v>
      </c>
      <c r="E18" s="214">
        <v>0</v>
      </c>
    </row>
    <row r="19" ht="20.1" customHeight="1" spans="1:5">
      <c r="A19" s="216" t="s">
        <v>362</v>
      </c>
      <c r="B19" s="217" t="s">
        <v>363</v>
      </c>
      <c r="C19" s="214">
        <f t="shared" si="0"/>
        <v>0</v>
      </c>
      <c r="D19" s="214"/>
      <c r="E19" s="214">
        <v>0</v>
      </c>
    </row>
    <row r="20" ht="20.1" customHeight="1" spans="1:5">
      <c r="A20" s="216" t="s">
        <v>364</v>
      </c>
      <c r="B20" s="217" t="s">
        <v>365</v>
      </c>
      <c r="C20" s="214">
        <f t="shared" si="0"/>
        <v>1.6</v>
      </c>
      <c r="D20" s="214">
        <v>1.6</v>
      </c>
      <c r="E20" s="214">
        <v>0</v>
      </c>
    </row>
    <row r="21" ht="20.1" customHeight="1" spans="1:5">
      <c r="A21" s="215">
        <v>213</v>
      </c>
      <c r="B21" s="125" t="s">
        <v>332</v>
      </c>
      <c r="C21" s="214">
        <f t="shared" si="0"/>
        <v>176.245784</v>
      </c>
      <c r="D21" s="214">
        <f>D22</f>
        <v>171.245784</v>
      </c>
      <c r="E21" s="214">
        <f>E22</f>
        <v>5</v>
      </c>
    </row>
    <row r="22" ht="20.1" customHeight="1" spans="1:5">
      <c r="A22" s="216">
        <v>21303</v>
      </c>
      <c r="B22" s="219" t="s">
        <v>366</v>
      </c>
      <c r="C22" s="214">
        <f t="shared" si="0"/>
        <v>176.245784</v>
      </c>
      <c r="D22" s="214">
        <f>SUM(D23:D35)</f>
        <v>171.245784</v>
      </c>
      <c r="E22" s="214">
        <f>SUM(E23:E35)</f>
        <v>5</v>
      </c>
    </row>
    <row r="23" ht="20.1" customHeight="1" spans="1:5">
      <c r="A23" s="263" t="s">
        <v>367</v>
      </c>
      <c r="B23" s="219" t="s">
        <v>368</v>
      </c>
      <c r="C23" s="214">
        <f t="shared" si="0"/>
        <v>0</v>
      </c>
      <c r="D23" s="214"/>
      <c r="E23" s="214">
        <v>0</v>
      </c>
    </row>
    <row r="24" ht="20.1" customHeight="1" spans="1:5">
      <c r="A24" s="216" t="s">
        <v>369</v>
      </c>
      <c r="B24" s="219" t="s">
        <v>370</v>
      </c>
      <c r="C24" s="214">
        <f t="shared" si="0"/>
        <v>0</v>
      </c>
      <c r="D24" s="214"/>
      <c r="E24" s="214"/>
    </row>
    <row r="25" ht="20.1" customHeight="1" spans="1:5">
      <c r="A25" s="216" t="s">
        <v>371</v>
      </c>
      <c r="B25" s="217" t="s">
        <v>372</v>
      </c>
      <c r="C25" s="214">
        <f t="shared" si="0"/>
        <v>5</v>
      </c>
      <c r="D25" s="214"/>
      <c r="E25" s="214">
        <v>5</v>
      </c>
    </row>
    <row r="26" ht="20.1" customHeight="1" spans="1:5">
      <c r="A26" s="216" t="s">
        <v>373</v>
      </c>
      <c r="B26" s="217" t="s">
        <v>374</v>
      </c>
      <c r="C26" s="214">
        <f t="shared" si="0"/>
        <v>0</v>
      </c>
      <c r="D26" s="214"/>
      <c r="E26" s="214"/>
    </row>
    <row r="27" ht="20.1" customHeight="1" spans="1:5">
      <c r="A27" s="216" t="s">
        <v>375</v>
      </c>
      <c r="B27" s="217" t="s">
        <v>376</v>
      </c>
      <c r="C27" s="214">
        <f t="shared" si="0"/>
        <v>0</v>
      </c>
      <c r="D27" s="214"/>
      <c r="E27" s="214"/>
    </row>
    <row r="28" ht="20.1" customHeight="1" spans="1:5">
      <c r="A28" s="216" t="s">
        <v>377</v>
      </c>
      <c r="B28" s="217" t="s">
        <v>378</v>
      </c>
      <c r="C28" s="214">
        <f t="shared" si="0"/>
        <v>0</v>
      </c>
      <c r="D28" s="214"/>
      <c r="E28" s="214"/>
    </row>
    <row r="29" ht="20.1" customHeight="1" spans="1:5">
      <c r="A29" s="216" t="s">
        <v>379</v>
      </c>
      <c r="B29" s="217" t="s">
        <v>380</v>
      </c>
      <c r="C29" s="214">
        <f t="shared" si="0"/>
        <v>0</v>
      </c>
      <c r="D29" s="214"/>
      <c r="E29" s="214"/>
    </row>
    <row r="30" ht="20.1" customHeight="1" spans="1:5">
      <c r="A30" s="216" t="s">
        <v>381</v>
      </c>
      <c r="B30" s="217" t="s">
        <v>382</v>
      </c>
      <c r="C30" s="214">
        <f t="shared" si="0"/>
        <v>0</v>
      </c>
      <c r="D30" s="214"/>
      <c r="E30" s="214"/>
    </row>
    <row r="31" ht="20.1" customHeight="1" spans="1:5">
      <c r="A31" s="216" t="s">
        <v>383</v>
      </c>
      <c r="B31" s="217" t="s">
        <v>384</v>
      </c>
      <c r="C31" s="214">
        <f t="shared" si="0"/>
        <v>0</v>
      </c>
      <c r="D31" s="214"/>
      <c r="E31" s="214"/>
    </row>
    <row r="32" ht="20.1" customHeight="1" spans="1:5">
      <c r="A32" s="216" t="s">
        <v>385</v>
      </c>
      <c r="B32" s="217" t="s">
        <v>386</v>
      </c>
      <c r="C32" s="214">
        <f t="shared" si="0"/>
        <v>171.245784</v>
      </c>
      <c r="D32" s="214">
        <v>171.245784</v>
      </c>
      <c r="E32" s="214"/>
    </row>
    <row r="33" ht="20.1" customHeight="1" spans="1:5">
      <c r="A33" s="216" t="s">
        <v>387</v>
      </c>
      <c r="B33" s="217" t="s">
        <v>388</v>
      </c>
      <c r="C33" s="214">
        <f t="shared" si="0"/>
        <v>0</v>
      </c>
      <c r="D33" s="214"/>
      <c r="E33" s="214"/>
    </row>
    <row r="34" ht="20.1" customHeight="1" spans="1:5">
      <c r="A34" s="216" t="s">
        <v>389</v>
      </c>
      <c r="B34" s="219" t="s">
        <v>390</v>
      </c>
      <c r="C34" s="214">
        <f t="shared" si="0"/>
        <v>0</v>
      </c>
      <c r="D34" s="214"/>
      <c r="E34" s="214"/>
    </row>
    <row r="35" ht="20.1" customHeight="1" spans="1:5">
      <c r="A35" s="216" t="s">
        <v>391</v>
      </c>
      <c r="B35" s="219" t="s">
        <v>392</v>
      </c>
      <c r="C35" s="214">
        <f t="shared" si="0"/>
        <v>0</v>
      </c>
      <c r="D35" s="214"/>
      <c r="E35" s="214">
        <v>0</v>
      </c>
    </row>
    <row r="36" ht="20.1" customHeight="1" spans="1:5">
      <c r="A36" s="215">
        <v>221</v>
      </c>
      <c r="B36" s="123" t="s">
        <v>333</v>
      </c>
      <c r="C36" s="214">
        <f t="shared" si="0"/>
        <v>8.249616</v>
      </c>
      <c r="D36" s="214">
        <f>D37</f>
        <v>8.249616</v>
      </c>
      <c r="E36" s="214">
        <f>E37</f>
        <v>0</v>
      </c>
    </row>
    <row r="37" ht="20.1" customHeight="1" spans="1:5">
      <c r="A37" s="216">
        <v>22102</v>
      </c>
      <c r="B37" s="219" t="s">
        <v>393</v>
      </c>
      <c r="C37" s="214">
        <f t="shared" si="0"/>
        <v>8.249616</v>
      </c>
      <c r="D37" s="214">
        <f>SUM(D38)</f>
        <v>8.249616</v>
      </c>
      <c r="E37" s="214">
        <f>SUM(E38)</f>
        <v>0</v>
      </c>
    </row>
    <row r="38" ht="20.1" customHeight="1" spans="1:5">
      <c r="A38" s="216" t="s">
        <v>394</v>
      </c>
      <c r="B38" s="219" t="s">
        <v>395</v>
      </c>
      <c r="C38" s="214">
        <f t="shared" si="0"/>
        <v>8.249616</v>
      </c>
      <c r="D38" s="214">
        <v>8.249616</v>
      </c>
      <c r="E38" s="214">
        <v>0</v>
      </c>
    </row>
    <row r="39" ht="20.1" customHeight="1" spans="1:5">
      <c r="A39" s="221" t="s">
        <v>396</v>
      </c>
      <c r="B39" s="107"/>
      <c r="C39" s="107"/>
      <c r="D39" s="107"/>
      <c r="E39" s="107"/>
    </row>
    <row r="40" ht="20.1" customHeight="1" spans="1:5">
      <c r="A40" s="222"/>
      <c r="B40" s="107"/>
      <c r="C40" s="107"/>
      <c r="D40" s="107"/>
      <c r="E40" s="107"/>
    </row>
    <row r="41" customHeight="1" spans="1:5">
      <c r="A41" s="222"/>
      <c r="B41" s="107"/>
      <c r="C41" s="107"/>
      <c r="D41" s="107"/>
      <c r="E41" s="107"/>
    </row>
    <row r="42" customHeight="1" spans="1:5">
      <c r="A42" s="222"/>
      <c r="B42" s="107"/>
      <c r="C42" s="107"/>
      <c r="D42" s="107"/>
      <c r="E42" s="107"/>
    </row>
    <row r="43" customHeight="1" spans="1:5">
      <c r="A43" s="222"/>
      <c r="B43" s="107"/>
      <c r="D43" s="107"/>
      <c r="E43" s="107"/>
    </row>
    <row r="44" customHeight="1" spans="1:5">
      <c r="A44" s="222"/>
      <c r="B44" s="107"/>
      <c r="D44" s="107"/>
      <c r="E44" s="107"/>
    </row>
    <row r="45" customHeight="1" spans="1:5">
      <c r="A45" s="222"/>
      <c r="B45" s="107"/>
      <c r="C45" s="107"/>
      <c r="D45" s="107"/>
      <c r="E45" s="107"/>
    </row>
    <row r="46" s="107" customFormat="1" customHeight="1" spans="1:5">
      <c r="A46" s="222"/>
      <c r="C46" s="105"/>
      <c r="D46" s="105"/>
      <c r="E46" s="105"/>
    </row>
    <row r="47" customHeight="1" spans="1:4">
      <c r="A47" s="222"/>
      <c r="B47" s="107"/>
      <c r="D47" s="107"/>
    </row>
    <row r="48" customHeight="1" spans="1:2">
      <c r="A48" s="222"/>
      <c r="B48" s="107"/>
    </row>
    <row r="49" customHeight="1" spans="1:2">
      <c r="A49" s="222"/>
      <c r="B49" s="107"/>
    </row>
    <row r="50" customHeight="1" spans="2:3">
      <c r="B50" s="107"/>
      <c r="C50" s="107"/>
    </row>
    <row r="52" customHeight="1" spans="1:1">
      <c r="A52" s="222"/>
    </row>
    <row r="54" customHeight="1" spans="2:2">
      <c r="B54" s="107"/>
    </row>
    <row r="55" customHeight="1" spans="2:2">
      <c r="B55" s="107"/>
    </row>
  </sheetData>
  <mergeCells count="2">
    <mergeCell ref="A5:B5"/>
    <mergeCell ref="C5:E5"/>
  </mergeCells>
  <printOptions horizontalCentered="1"/>
  <pageMargins left="0" right="0" top="0.999999984981507" bottom="0.999999984981507" header="0.499999992490753" footer="0.499999992490753"/>
  <pageSetup paperSize="9" scale="74"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E59"/>
  <sheetViews>
    <sheetView showGridLines="0" showZeros="0" topLeftCell="A16" workbookViewId="0">
      <selection activeCell="I11" sqref="I11"/>
    </sheetView>
  </sheetViews>
  <sheetFormatPr defaultColWidth="6.875" defaultRowHeight="20.1" customHeight="1" outlineLevelCol="4"/>
  <cols>
    <col min="1" max="1" width="9.5" style="105" customWidth="1"/>
    <col min="2" max="2" width="33.375" style="105" customWidth="1"/>
    <col min="3" max="5" width="15.875" style="105" customWidth="1"/>
    <col min="6" max="16384" width="6.875" style="105"/>
  </cols>
  <sheetData>
    <row r="1" ht="15.75" customHeight="1" spans="1:5">
      <c r="A1" s="106" t="s">
        <v>397</v>
      </c>
      <c r="E1" s="195"/>
    </row>
    <row r="2" ht="18.75" customHeight="1" spans="1:5">
      <c r="A2" s="196" t="s">
        <v>398</v>
      </c>
      <c r="B2" s="197"/>
      <c r="C2" s="197"/>
      <c r="D2" s="197"/>
      <c r="E2" s="197"/>
    </row>
    <row r="3" ht="10.5" customHeight="1" spans="1:5">
      <c r="A3" s="197"/>
      <c r="B3" s="197"/>
      <c r="C3" s="197"/>
      <c r="D3" s="197"/>
      <c r="E3" s="197"/>
    </row>
    <row r="4" s="188" customFormat="1" ht="14.25" spans="1:5">
      <c r="A4" s="114"/>
      <c r="B4" s="113"/>
      <c r="C4" s="113"/>
      <c r="D4" s="113"/>
      <c r="E4" s="198" t="s">
        <v>313</v>
      </c>
    </row>
    <row r="5" s="188" customFormat="1" ht="19.5" customHeight="1" spans="1:5">
      <c r="A5" s="152" t="s">
        <v>399</v>
      </c>
      <c r="B5" s="152"/>
      <c r="C5" s="152" t="s">
        <v>400</v>
      </c>
      <c r="D5" s="152"/>
      <c r="E5" s="152"/>
    </row>
    <row r="6" s="188" customFormat="1" ht="19.5" customHeight="1" spans="1:5">
      <c r="A6" s="152" t="s">
        <v>341</v>
      </c>
      <c r="B6" s="152" t="s">
        <v>342</v>
      </c>
      <c r="C6" s="152" t="s">
        <v>318</v>
      </c>
      <c r="D6" s="152" t="s">
        <v>401</v>
      </c>
      <c r="E6" s="152" t="s">
        <v>402</v>
      </c>
    </row>
    <row r="7" s="188" customFormat="1" ht="19.5" customHeight="1" spans="1:5">
      <c r="A7" s="199" t="s">
        <v>403</v>
      </c>
      <c r="B7" s="200" t="s">
        <v>404</v>
      </c>
      <c r="C7" s="120">
        <f t="shared" ref="C7:C59" si="0">D7+E7</f>
        <v>204.125578</v>
      </c>
      <c r="D7" s="120">
        <f>SUM(D8,D21,D50,D58)</f>
        <v>156.236568</v>
      </c>
      <c r="E7" s="120">
        <f>SUM(E8,E21,E50,E58)</f>
        <v>47.88901</v>
      </c>
    </row>
    <row r="8" s="188" customFormat="1" ht="19.5" customHeight="1" spans="1:5">
      <c r="A8" s="201" t="s">
        <v>405</v>
      </c>
      <c r="B8" s="202" t="s">
        <v>406</v>
      </c>
      <c r="C8" s="120">
        <f t="shared" si="0"/>
        <v>156.236568</v>
      </c>
      <c r="D8" s="203">
        <f>SUM(D9:D20)</f>
        <v>156.236568</v>
      </c>
      <c r="E8" s="204">
        <v>0</v>
      </c>
    </row>
    <row r="9" s="188" customFormat="1" ht="19.5" customHeight="1" spans="1:5">
      <c r="A9" s="201" t="s">
        <v>407</v>
      </c>
      <c r="B9" s="202" t="s">
        <v>408</v>
      </c>
      <c r="C9" s="120">
        <f t="shared" si="0"/>
        <v>32.7624</v>
      </c>
      <c r="D9" s="120">
        <v>32.7624</v>
      </c>
      <c r="E9" s="120"/>
    </row>
    <row r="10" s="188" customFormat="1" ht="19.5" customHeight="1" spans="1:5">
      <c r="A10" s="201" t="s">
        <v>409</v>
      </c>
      <c r="B10" s="202" t="s">
        <v>410</v>
      </c>
      <c r="C10" s="120">
        <f t="shared" si="0"/>
        <v>1.548</v>
      </c>
      <c r="D10" s="120">
        <v>1.548</v>
      </c>
      <c r="E10" s="120"/>
    </row>
    <row r="11" s="188" customFormat="1" ht="19.5" customHeight="1" spans="1:5">
      <c r="A11" s="201" t="s">
        <v>411</v>
      </c>
      <c r="B11" s="202" t="s">
        <v>412</v>
      </c>
      <c r="C11" s="120">
        <f t="shared" si="0"/>
        <v>0</v>
      </c>
      <c r="D11" s="120"/>
      <c r="E11" s="120"/>
    </row>
    <row r="12" s="188" customFormat="1" ht="19.5" customHeight="1" spans="1:5">
      <c r="A12" s="201" t="s">
        <v>413</v>
      </c>
      <c r="B12" s="202" t="s">
        <v>414</v>
      </c>
      <c r="C12" s="120">
        <f t="shared" si="0"/>
        <v>83.4964</v>
      </c>
      <c r="D12" s="120">
        <v>83.4964</v>
      </c>
      <c r="E12" s="120"/>
    </row>
    <row r="13" s="188" customFormat="1" ht="19.5" customHeight="1" spans="1:5">
      <c r="A13" s="201" t="s">
        <v>415</v>
      </c>
      <c r="B13" s="202" t="s">
        <v>416</v>
      </c>
      <c r="C13" s="120">
        <f t="shared" si="0"/>
        <v>10.999488</v>
      </c>
      <c r="D13" s="120">
        <v>10.999488</v>
      </c>
      <c r="E13" s="120"/>
    </row>
    <row r="14" s="188" customFormat="1" ht="19.5" customHeight="1" spans="1:5">
      <c r="A14" s="201" t="s">
        <v>417</v>
      </c>
      <c r="B14" s="202" t="s">
        <v>418</v>
      </c>
      <c r="C14" s="120">
        <f t="shared" si="0"/>
        <v>5.499744</v>
      </c>
      <c r="D14" s="120">
        <v>5.499744</v>
      </c>
      <c r="E14" s="120"/>
    </row>
    <row r="15" s="188" customFormat="1" ht="19.5" customHeight="1" spans="1:5">
      <c r="A15" s="201" t="s">
        <v>419</v>
      </c>
      <c r="B15" s="202" t="s">
        <v>420</v>
      </c>
      <c r="C15" s="120">
        <f t="shared" si="0"/>
        <v>6.530946</v>
      </c>
      <c r="D15" s="120">
        <v>6.530946</v>
      </c>
      <c r="E15" s="120"/>
    </row>
    <row r="16" s="188" customFormat="1" ht="19.5" customHeight="1" spans="1:5">
      <c r="A16" s="201" t="s">
        <v>421</v>
      </c>
      <c r="B16" s="202" t="s">
        <v>422</v>
      </c>
      <c r="C16" s="120">
        <f t="shared" si="0"/>
        <v>0</v>
      </c>
      <c r="D16" s="120">
        <v>0</v>
      </c>
      <c r="E16" s="120"/>
    </row>
    <row r="17" s="188" customFormat="1" ht="19.5" customHeight="1" spans="1:5">
      <c r="A17" s="201" t="s">
        <v>423</v>
      </c>
      <c r="B17" s="202" t="s">
        <v>424</v>
      </c>
      <c r="C17" s="120">
        <f t="shared" si="0"/>
        <v>0.549974</v>
      </c>
      <c r="D17" s="120">
        <v>0.549974</v>
      </c>
      <c r="E17" s="120"/>
    </row>
    <row r="18" s="188" customFormat="1" ht="19.5" customHeight="1" spans="1:5">
      <c r="A18" s="201" t="s">
        <v>425</v>
      </c>
      <c r="B18" s="202" t="s">
        <v>395</v>
      </c>
      <c r="C18" s="120">
        <f t="shared" si="0"/>
        <v>8.249616</v>
      </c>
      <c r="D18" s="120">
        <v>8.249616</v>
      </c>
      <c r="E18" s="120"/>
    </row>
    <row r="19" s="188" customFormat="1" ht="19.5" customHeight="1" spans="1:5">
      <c r="A19" s="201" t="s">
        <v>426</v>
      </c>
      <c r="B19" s="202" t="s">
        <v>427</v>
      </c>
      <c r="C19" s="120">
        <f t="shared" si="0"/>
        <v>1.6</v>
      </c>
      <c r="D19" s="120">
        <v>1.6</v>
      </c>
      <c r="E19" s="120"/>
    </row>
    <row r="20" s="188" customFormat="1" ht="19.5" customHeight="1" spans="1:5">
      <c r="A20" s="201" t="s">
        <v>428</v>
      </c>
      <c r="B20" s="202" t="s">
        <v>429</v>
      </c>
      <c r="C20" s="120">
        <f t="shared" si="0"/>
        <v>5</v>
      </c>
      <c r="D20" s="120">
        <v>5</v>
      </c>
      <c r="E20" s="120"/>
    </row>
    <row r="21" s="188" customFormat="1" ht="19.5" customHeight="1" spans="1:5">
      <c r="A21" s="201" t="s">
        <v>430</v>
      </c>
      <c r="B21" s="202" t="s">
        <v>431</v>
      </c>
      <c r="C21" s="120">
        <f t="shared" si="0"/>
        <v>44.88901</v>
      </c>
      <c r="D21" s="204">
        <v>0</v>
      </c>
      <c r="E21" s="203">
        <f>SUM(E22:E49)</f>
        <v>44.88901</v>
      </c>
    </row>
    <row r="22" s="188" customFormat="1" ht="19.5" customHeight="1" spans="1:5">
      <c r="A22" s="201" t="s">
        <v>432</v>
      </c>
      <c r="B22" s="205" t="s">
        <v>433</v>
      </c>
      <c r="C22" s="120">
        <f t="shared" si="0"/>
        <v>9</v>
      </c>
      <c r="D22" s="120"/>
      <c r="E22" s="120">
        <v>9</v>
      </c>
    </row>
    <row r="23" s="188" customFormat="1" ht="19.5" customHeight="1" spans="1:5">
      <c r="A23" s="201" t="s">
        <v>434</v>
      </c>
      <c r="B23" s="206" t="s">
        <v>435</v>
      </c>
      <c r="C23" s="120">
        <f t="shared" si="0"/>
        <v>0</v>
      </c>
      <c r="D23" s="120"/>
      <c r="E23" s="120"/>
    </row>
    <row r="24" s="188" customFormat="1" ht="19.5" customHeight="1" spans="1:5">
      <c r="A24" s="201" t="s">
        <v>436</v>
      </c>
      <c r="B24" s="206" t="s">
        <v>437</v>
      </c>
      <c r="C24" s="120">
        <f t="shared" si="0"/>
        <v>0</v>
      </c>
      <c r="D24" s="120"/>
      <c r="E24" s="120">
        <v>0</v>
      </c>
    </row>
    <row r="25" s="188" customFormat="1" ht="19.5" customHeight="1" spans="1:5">
      <c r="A25" s="201" t="s">
        <v>438</v>
      </c>
      <c r="B25" s="206" t="s">
        <v>439</v>
      </c>
      <c r="C25" s="120">
        <f t="shared" si="0"/>
        <v>0</v>
      </c>
      <c r="D25" s="120"/>
      <c r="E25" s="120">
        <v>0</v>
      </c>
    </row>
    <row r="26" s="188" customFormat="1" ht="19.5" customHeight="1" spans="1:5">
      <c r="A26" s="201" t="s">
        <v>440</v>
      </c>
      <c r="B26" s="206" t="s">
        <v>441</v>
      </c>
      <c r="C26" s="120">
        <f t="shared" si="0"/>
        <v>0</v>
      </c>
      <c r="D26" s="120"/>
      <c r="E26" s="120"/>
    </row>
    <row r="27" s="188" customFormat="1" ht="19.5" customHeight="1" spans="1:5">
      <c r="A27" s="201" t="s">
        <v>442</v>
      </c>
      <c r="B27" s="206" t="s">
        <v>443</v>
      </c>
      <c r="C27" s="120">
        <f t="shared" si="0"/>
        <v>0</v>
      </c>
      <c r="D27" s="120"/>
      <c r="E27" s="120"/>
    </row>
    <row r="28" s="188" customFormat="1" ht="19.5" customHeight="1" spans="1:5">
      <c r="A28" s="201" t="s">
        <v>444</v>
      </c>
      <c r="B28" s="206" t="s">
        <v>445</v>
      </c>
      <c r="C28" s="120">
        <f t="shared" si="0"/>
        <v>0</v>
      </c>
      <c r="D28" s="120"/>
      <c r="E28" s="120"/>
    </row>
    <row r="29" s="188" customFormat="1" ht="19.5" customHeight="1" spans="1:5">
      <c r="A29" s="201" t="s">
        <v>446</v>
      </c>
      <c r="B29" s="206" t="s">
        <v>447</v>
      </c>
      <c r="C29" s="120">
        <f t="shared" si="0"/>
        <v>0</v>
      </c>
      <c r="D29" s="120"/>
      <c r="E29" s="120">
        <v>0</v>
      </c>
    </row>
    <row r="30" s="188" customFormat="1" ht="19.5" customHeight="1" spans="1:5">
      <c r="A30" s="201" t="s">
        <v>448</v>
      </c>
      <c r="B30" s="206" t="s">
        <v>449</v>
      </c>
      <c r="C30" s="120">
        <f t="shared" si="0"/>
        <v>0</v>
      </c>
      <c r="D30" s="120"/>
      <c r="E30" s="120">
        <v>0</v>
      </c>
    </row>
    <row r="31" s="188" customFormat="1" ht="19.5" customHeight="1" spans="1:5">
      <c r="A31" s="201" t="s">
        <v>450</v>
      </c>
      <c r="B31" s="205" t="s">
        <v>451</v>
      </c>
      <c r="C31" s="120">
        <f t="shared" si="0"/>
        <v>18</v>
      </c>
      <c r="D31" s="120"/>
      <c r="E31" s="120">
        <v>18</v>
      </c>
    </row>
    <row r="32" s="188" customFormat="1" ht="19.5" customHeight="1" spans="1:5">
      <c r="A32" s="201" t="s">
        <v>452</v>
      </c>
      <c r="B32" s="205" t="s">
        <v>453</v>
      </c>
      <c r="C32" s="120">
        <f t="shared" si="0"/>
        <v>0</v>
      </c>
      <c r="D32" s="120"/>
      <c r="E32" s="120">
        <v>0</v>
      </c>
    </row>
    <row r="33" s="188" customFormat="1" ht="19.5" customHeight="1" spans="1:5">
      <c r="A33" s="201" t="s">
        <v>454</v>
      </c>
      <c r="B33" s="206" t="s">
        <v>455</v>
      </c>
      <c r="C33" s="120">
        <f t="shared" si="0"/>
        <v>3</v>
      </c>
      <c r="D33" s="120"/>
      <c r="E33" s="120">
        <v>3</v>
      </c>
    </row>
    <row r="34" s="188" customFormat="1" ht="19.5" customHeight="1" spans="1:5">
      <c r="A34" s="201" t="s">
        <v>456</v>
      </c>
      <c r="B34" s="206" t="s">
        <v>457</v>
      </c>
      <c r="C34" s="120">
        <f t="shared" si="0"/>
        <v>0</v>
      </c>
      <c r="D34" s="120"/>
      <c r="E34" s="120"/>
    </row>
    <row r="35" s="188" customFormat="1" ht="19.5" customHeight="1" spans="1:5">
      <c r="A35" s="201" t="s">
        <v>458</v>
      </c>
      <c r="B35" s="206" t="s">
        <v>459</v>
      </c>
      <c r="C35" s="120">
        <f t="shared" si="0"/>
        <v>0.7</v>
      </c>
      <c r="D35" s="120"/>
      <c r="E35" s="120">
        <v>0.7</v>
      </c>
    </row>
    <row r="36" s="188" customFormat="1" ht="19.5" customHeight="1" spans="1:5">
      <c r="A36" s="201" t="s">
        <v>460</v>
      </c>
      <c r="B36" s="206" t="s">
        <v>461</v>
      </c>
      <c r="C36" s="120">
        <f t="shared" si="0"/>
        <v>1.031202</v>
      </c>
      <c r="D36" s="120"/>
      <c r="E36" s="120">
        <v>1.031202</v>
      </c>
    </row>
    <row r="37" s="188" customFormat="1" ht="19.5" customHeight="1" spans="1:5">
      <c r="A37" s="201" t="s">
        <v>462</v>
      </c>
      <c r="B37" s="206" t="s">
        <v>463</v>
      </c>
      <c r="C37" s="120">
        <f t="shared" si="0"/>
        <v>1</v>
      </c>
      <c r="D37" s="120"/>
      <c r="E37" s="120">
        <v>1</v>
      </c>
    </row>
    <row r="38" s="188" customFormat="1" ht="19.5" customHeight="1" spans="1:5">
      <c r="A38" s="201" t="s">
        <v>464</v>
      </c>
      <c r="B38" s="206" t="s">
        <v>465</v>
      </c>
      <c r="C38" s="120">
        <f t="shared" si="0"/>
        <v>0</v>
      </c>
      <c r="D38" s="120"/>
      <c r="E38" s="120">
        <v>0</v>
      </c>
    </row>
    <row r="39" s="188" customFormat="1" ht="19.5" customHeight="1" spans="1:5">
      <c r="A39" s="201" t="s">
        <v>466</v>
      </c>
      <c r="B39" s="206" t="s">
        <v>467</v>
      </c>
      <c r="C39" s="120">
        <f t="shared" si="0"/>
        <v>0</v>
      </c>
      <c r="D39" s="120"/>
      <c r="E39" s="120">
        <v>0</v>
      </c>
    </row>
    <row r="40" s="188" customFormat="1" ht="19.5" customHeight="1" spans="1:5">
      <c r="A40" s="201" t="s">
        <v>468</v>
      </c>
      <c r="B40" s="206" t="s">
        <v>469</v>
      </c>
      <c r="C40" s="120">
        <f t="shared" si="0"/>
        <v>0</v>
      </c>
      <c r="D40" s="120"/>
      <c r="E40" s="120">
        <v>0</v>
      </c>
    </row>
    <row r="41" s="188" customFormat="1" ht="19.5" customHeight="1" spans="1:5">
      <c r="A41" s="201" t="s">
        <v>470</v>
      </c>
      <c r="B41" s="206" t="s">
        <v>471</v>
      </c>
      <c r="C41" s="120">
        <f t="shared" si="0"/>
        <v>0</v>
      </c>
      <c r="D41" s="120"/>
      <c r="E41" s="120">
        <v>0</v>
      </c>
    </row>
    <row r="42" s="188" customFormat="1" ht="19.5" customHeight="1" spans="1:5">
      <c r="A42" s="201" t="s">
        <v>472</v>
      </c>
      <c r="B42" s="206" t="s">
        <v>473</v>
      </c>
      <c r="C42" s="120">
        <f t="shared" si="0"/>
        <v>2.8</v>
      </c>
      <c r="D42" s="120"/>
      <c r="E42" s="120">
        <v>2.8</v>
      </c>
    </row>
    <row r="43" s="188" customFormat="1" ht="19.5" customHeight="1" spans="1:5">
      <c r="A43" s="201" t="s">
        <v>474</v>
      </c>
      <c r="B43" s="206" t="s">
        <v>475</v>
      </c>
      <c r="C43" s="120">
        <f t="shared" si="0"/>
        <v>0</v>
      </c>
      <c r="D43" s="120"/>
      <c r="E43" s="120">
        <v>0</v>
      </c>
    </row>
    <row r="44" s="188" customFormat="1" ht="19.5" customHeight="1" spans="1:5">
      <c r="A44" s="201" t="s">
        <v>476</v>
      </c>
      <c r="B44" s="205" t="s">
        <v>477</v>
      </c>
      <c r="C44" s="120">
        <f t="shared" si="0"/>
        <v>1.374936</v>
      </c>
      <c r="D44" s="120"/>
      <c r="E44" s="120">
        <v>1.374936</v>
      </c>
    </row>
    <row r="45" s="188" customFormat="1" ht="19.5" customHeight="1" spans="1:5">
      <c r="A45" s="201" t="s">
        <v>478</v>
      </c>
      <c r="B45" s="206" t="s">
        <v>479</v>
      </c>
      <c r="C45" s="120">
        <f t="shared" si="0"/>
        <v>0.982872</v>
      </c>
      <c r="D45" s="120"/>
      <c r="E45" s="120">
        <v>0.982872</v>
      </c>
    </row>
    <row r="46" s="188" customFormat="1" ht="19.5" customHeight="1" spans="1:5">
      <c r="A46" s="201" t="s">
        <v>480</v>
      </c>
      <c r="B46" s="206" t="s">
        <v>481</v>
      </c>
      <c r="C46" s="120">
        <f t="shared" si="0"/>
        <v>7</v>
      </c>
      <c r="D46" s="120"/>
      <c r="E46" s="120">
        <v>7</v>
      </c>
    </row>
    <row r="47" s="188" customFormat="1" ht="19.5" customHeight="1" spans="1:5">
      <c r="A47" s="201" t="s">
        <v>482</v>
      </c>
      <c r="B47" s="206" t="s">
        <v>483</v>
      </c>
      <c r="C47" s="120">
        <f t="shared" si="0"/>
        <v>0</v>
      </c>
      <c r="D47" s="120"/>
      <c r="E47" s="120"/>
    </row>
    <row r="48" s="188" customFormat="1" ht="19.5" customHeight="1" spans="1:5">
      <c r="A48" s="201" t="s">
        <v>484</v>
      </c>
      <c r="B48" s="206" t="s">
        <v>485</v>
      </c>
      <c r="C48" s="120">
        <f t="shared" si="0"/>
        <v>0</v>
      </c>
      <c r="D48" s="120"/>
      <c r="E48" s="120">
        <v>0</v>
      </c>
    </row>
    <row r="49" s="188" customFormat="1" ht="19.5" customHeight="1" spans="1:5">
      <c r="A49" s="201" t="s">
        <v>486</v>
      </c>
      <c r="B49" s="206" t="s">
        <v>487</v>
      </c>
      <c r="C49" s="120">
        <f t="shared" si="0"/>
        <v>0</v>
      </c>
      <c r="D49" s="120"/>
      <c r="E49" s="120"/>
    </row>
    <row r="50" s="188" customFormat="1" ht="19.5" customHeight="1" spans="1:5">
      <c r="A50" s="201" t="s">
        <v>488</v>
      </c>
      <c r="B50" s="202" t="s">
        <v>489</v>
      </c>
      <c r="C50" s="120">
        <f t="shared" si="0"/>
        <v>0</v>
      </c>
      <c r="D50" s="204"/>
      <c r="E50" s="204">
        <v>0</v>
      </c>
    </row>
    <row r="51" s="188" customFormat="1" ht="19.5" customHeight="1" spans="1:5">
      <c r="A51" s="201" t="s">
        <v>490</v>
      </c>
      <c r="B51" s="206" t="s">
        <v>491</v>
      </c>
      <c r="C51" s="120">
        <f t="shared" si="0"/>
        <v>0</v>
      </c>
      <c r="D51" s="120"/>
      <c r="E51" s="120"/>
    </row>
    <row r="52" s="188" customFormat="1" ht="19.5" customHeight="1" spans="1:5">
      <c r="A52" s="201" t="s">
        <v>492</v>
      </c>
      <c r="B52" s="206" t="s">
        <v>493</v>
      </c>
      <c r="C52" s="120">
        <f t="shared" si="0"/>
        <v>0</v>
      </c>
      <c r="D52" s="120">
        <v>0</v>
      </c>
      <c r="E52" s="120"/>
    </row>
    <row r="53" s="188" customFormat="1" ht="19.5" customHeight="1" spans="1:5">
      <c r="A53" s="201" t="s">
        <v>494</v>
      </c>
      <c r="B53" s="206" t="s">
        <v>427</v>
      </c>
      <c r="C53" s="120">
        <f t="shared" si="0"/>
        <v>0</v>
      </c>
      <c r="D53" s="120"/>
      <c r="E53" s="120"/>
    </row>
    <row r="54" s="188" customFormat="1" ht="19.5" customHeight="1" spans="1:5">
      <c r="A54" s="201" t="s">
        <v>495</v>
      </c>
      <c r="B54" s="206" t="s">
        <v>496</v>
      </c>
      <c r="C54" s="120">
        <f t="shared" si="0"/>
        <v>0</v>
      </c>
      <c r="D54" s="120">
        <v>0</v>
      </c>
      <c r="E54" s="120"/>
    </row>
    <row r="55" s="188" customFormat="1" ht="19.5" customHeight="1" spans="1:5">
      <c r="A55" s="201" t="s">
        <v>497</v>
      </c>
      <c r="B55" s="206" t="s">
        <v>498</v>
      </c>
      <c r="C55" s="120">
        <f t="shared" si="0"/>
        <v>0</v>
      </c>
      <c r="D55" s="120"/>
      <c r="E55" s="120"/>
    </row>
    <row r="56" s="188" customFormat="1" ht="19.5" customHeight="1" spans="1:5">
      <c r="A56" s="201" t="s">
        <v>499</v>
      </c>
      <c r="B56" s="206" t="s">
        <v>500</v>
      </c>
      <c r="C56" s="120">
        <f t="shared" si="0"/>
        <v>0</v>
      </c>
      <c r="D56" s="120">
        <v>0</v>
      </c>
      <c r="E56" s="120"/>
    </row>
    <row r="57" s="188" customFormat="1" ht="19.5" customHeight="1" spans="1:5">
      <c r="A57" s="201" t="s">
        <v>501</v>
      </c>
      <c r="B57" s="206" t="s">
        <v>502</v>
      </c>
      <c r="C57" s="120">
        <f t="shared" si="0"/>
        <v>0</v>
      </c>
      <c r="D57" s="120"/>
      <c r="E57" s="120"/>
    </row>
    <row r="58" ht="19.5" customHeight="1" spans="1:5">
      <c r="A58" s="201">
        <v>310</v>
      </c>
      <c r="B58" s="202" t="s">
        <v>503</v>
      </c>
      <c r="C58" s="120">
        <f t="shared" si="0"/>
        <v>3</v>
      </c>
      <c r="D58" s="204">
        <v>0</v>
      </c>
      <c r="E58" s="204">
        <v>3</v>
      </c>
    </row>
    <row r="59" ht="19.5" customHeight="1" spans="1:5">
      <c r="A59" s="201" t="s">
        <v>504</v>
      </c>
      <c r="B59" s="206" t="s">
        <v>505</v>
      </c>
      <c r="C59" s="120">
        <f t="shared" si="0"/>
        <v>3</v>
      </c>
      <c r="D59" s="120"/>
      <c r="E59" s="120">
        <v>3</v>
      </c>
    </row>
  </sheetData>
  <mergeCells count="2">
    <mergeCell ref="A5:B5"/>
    <mergeCell ref="C5:E5"/>
  </mergeCells>
  <printOptions horizontalCentered="1"/>
  <pageMargins left="0" right="0" top="0" bottom="0.78740157480315"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L20"/>
  <sheetViews>
    <sheetView showGridLines="0" showZeros="0" topLeftCell="G1" workbookViewId="0">
      <selection activeCell="B8" sqref="B8:C8"/>
    </sheetView>
  </sheetViews>
  <sheetFormatPr defaultColWidth="6.875" defaultRowHeight="12.75" customHeight="1"/>
  <cols>
    <col min="1" max="6" width="11.625" style="105" hidden="1" customWidth="1"/>
    <col min="7" max="12" width="19.625" style="105" customWidth="1"/>
    <col min="13" max="16384" width="6.875" style="105"/>
  </cols>
  <sheetData>
    <row r="1" ht="20.1" customHeight="1" spans="1:12">
      <c r="A1" s="106" t="s">
        <v>506</v>
      </c>
      <c r="G1" s="185" t="s">
        <v>506</v>
      </c>
      <c r="L1" s="194"/>
    </row>
    <row r="2" ht="42" customHeight="1" spans="1:12">
      <c r="A2" s="174" t="s">
        <v>507</v>
      </c>
      <c r="B2" s="175"/>
      <c r="C2" s="175"/>
      <c r="D2" s="175"/>
      <c r="E2" s="175"/>
      <c r="F2" s="175"/>
      <c r="G2" s="186" t="s">
        <v>508</v>
      </c>
      <c r="H2" s="175"/>
      <c r="I2" s="175"/>
      <c r="J2" s="175"/>
      <c r="K2" s="175"/>
      <c r="L2" s="175"/>
    </row>
    <row r="3" ht="20.1" customHeight="1" spans="1:12">
      <c r="A3" s="187"/>
      <c r="B3" s="175"/>
      <c r="C3" s="175"/>
      <c r="D3" s="175"/>
      <c r="E3" s="175"/>
      <c r="F3" s="175"/>
      <c r="G3" s="175"/>
      <c r="H3" s="175"/>
      <c r="I3" s="175"/>
      <c r="J3" s="175"/>
      <c r="K3" s="175"/>
      <c r="L3" s="175"/>
    </row>
    <row r="4" ht="20.1" customHeight="1" spans="1:12">
      <c r="A4" s="188"/>
      <c r="B4" s="188"/>
      <c r="C4" s="188"/>
      <c r="D4" s="188"/>
      <c r="E4" s="188"/>
      <c r="F4" s="188"/>
      <c r="G4" s="188"/>
      <c r="H4" s="188"/>
      <c r="I4" s="188"/>
      <c r="J4" s="188"/>
      <c r="K4" s="188"/>
      <c r="L4" s="115" t="s">
        <v>313</v>
      </c>
    </row>
    <row r="5" ht="28.5" customHeight="1" spans="1:12">
      <c r="A5" s="152" t="s">
        <v>509</v>
      </c>
      <c r="B5" s="152"/>
      <c r="C5" s="152"/>
      <c r="D5" s="152"/>
      <c r="E5" s="152"/>
      <c r="F5" s="179"/>
      <c r="G5" s="152" t="s">
        <v>340</v>
      </c>
      <c r="H5" s="152"/>
      <c r="I5" s="152"/>
      <c r="J5" s="152"/>
      <c r="K5" s="152"/>
      <c r="L5" s="152"/>
    </row>
    <row r="6" ht="28.5" customHeight="1" spans="1:12">
      <c r="A6" s="153" t="s">
        <v>318</v>
      </c>
      <c r="B6" s="189" t="s">
        <v>510</v>
      </c>
      <c r="C6" s="153" t="s">
        <v>511</v>
      </c>
      <c r="D6" s="153"/>
      <c r="E6" s="153"/>
      <c r="F6" s="190" t="s">
        <v>512</v>
      </c>
      <c r="G6" s="152" t="s">
        <v>318</v>
      </c>
      <c r="H6" s="100" t="s">
        <v>510</v>
      </c>
      <c r="I6" s="152" t="s">
        <v>511</v>
      </c>
      <c r="J6" s="152"/>
      <c r="K6" s="152"/>
      <c r="L6" s="152" t="s">
        <v>512</v>
      </c>
    </row>
    <row r="7" ht="28.5" customHeight="1" spans="1:12">
      <c r="A7" s="180"/>
      <c r="B7" s="116"/>
      <c r="C7" s="181" t="s">
        <v>343</v>
      </c>
      <c r="D7" s="191" t="s">
        <v>513</v>
      </c>
      <c r="E7" s="191" t="s">
        <v>514</v>
      </c>
      <c r="F7" s="180"/>
      <c r="G7" s="152"/>
      <c r="H7" s="100"/>
      <c r="I7" s="152" t="s">
        <v>343</v>
      </c>
      <c r="J7" s="100" t="s">
        <v>513</v>
      </c>
      <c r="K7" s="100" t="s">
        <v>514</v>
      </c>
      <c r="L7" s="152"/>
    </row>
    <row r="8" ht="28.5" customHeight="1" spans="1:12">
      <c r="A8" s="192"/>
      <c r="B8" s="192"/>
      <c r="C8" s="192"/>
      <c r="D8" s="192"/>
      <c r="E8" s="192"/>
      <c r="F8" s="193"/>
      <c r="G8" s="139">
        <f>H8+I8+L8</f>
        <v>8</v>
      </c>
      <c r="H8" s="120">
        <v>0</v>
      </c>
      <c r="I8" s="137">
        <f>J8+K8</f>
        <v>7</v>
      </c>
      <c r="J8" s="138">
        <v>0</v>
      </c>
      <c r="K8" s="139">
        <v>7</v>
      </c>
      <c r="L8" s="120">
        <v>1</v>
      </c>
    </row>
    <row r="9" ht="22.5" customHeight="1" spans="2:12">
      <c r="B9" s="107"/>
      <c r="G9" s="107"/>
      <c r="H9" s="107"/>
      <c r="I9" s="107"/>
      <c r="J9" s="107"/>
      <c r="K9" s="107"/>
      <c r="L9" s="107"/>
    </row>
    <row r="10" customHeight="1" spans="7:12">
      <c r="G10" s="107"/>
      <c r="H10" s="107"/>
      <c r="I10" s="107"/>
      <c r="J10" s="107"/>
      <c r="K10" s="107"/>
      <c r="L10" s="107"/>
    </row>
    <row r="11" customHeight="1" spans="7:12">
      <c r="G11" s="107"/>
      <c r="H11" s="107"/>
      <c r="I11" s="107"/>
      <c r="J11" s="107"/>
      <c r="K11" s="107"/>
      <c r="L11" s="107"/>
    </row>
    <row r="12" customHeight="1" spans="7:12">
      <c r="G12" s="107"/>
      <c r="H12" s="107"/>
      <c r="I12" s="107"/>
      <c r="L12" s="107"/>
    </row>
    <row r="13" customHeight="1" spans="6:11">
      <c r="F13" s="107"/>
      <c r="G13" s="107"/>
      <c r="H13" s="107"/>
      <c r="I13" s="107"/>
      <c r="J13" s="107"/>
      <c r="K13" s="107"/>
    </row>
    <row r="14" customHeight="1" spans="4:9">
      <c r="D14" s="107"/>
      <c r="G14" s="107"/>
      <c r="H14" s="107"/>
      <c r="I14" s="107"/>
    </row>
    <row r="15" customHeight="1" spans="10:10">
      <c r="J15" s="107"/>
    </row>
    <row r="16" customHeight="1" spans="11:12">
      <c r="K16" s="107"/>
      <c r="L16" s="107"/>
    </row>
    <row r="20" customHeight="1" spans="8:8">
      <c r="H20" s="107"/>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84251968503937" bottom="0.984251968503937"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E27"/>
  <sheetViews>
    <sheetView showGridLines="0" showZeros="0" workbookViewId="0">
      <selection activeCell="E15" sqref="E15"/>
    </sheetView>
  </sheetViews>
  <sheetFormatPr defaultColWidth="6.875" defaultRowHeight="12.75" customHeight="1" outlineLevelCol="4"/>
  <cols>
    <col min="1" max="1" width="19.5" style="105" customWidth="1"/>
    <col min="2" max="2" width="52.5" style="105" customWidth="1"/>
    <col min="3" max="5" width="18.25" style="105" customWidth="1"/>
    <col min="6" max="16384" width="6.875" style="105"/>
  </cols>
  <sheetData>
    <row r="1" ht="20.1" customHeight="1" spans="1:5">
      <c r="A1" s="106" t="s">
        <v>515</v>
      </c>
      <c r="E1" s="146"/>
    </row>
    <row r="2" ht="42.75" customHeight="1" spans="1:5">
      <c r="A2" s="174" t="s">
        <v>516</v>
      </c>
      <c r="B2" s="175"/>
      <c r="C2" s="175"/>
      <c r="D2" s="175"/>
      <c r="E2" s="175"/>
    </row>
    <row r="3" ht="20.1" customHeight="1" spans="1:5">
      <c r="A3" s="175"/>
      <c r="B3" s="175"/>
      <c r="C3" s="175"/>
      <c r="D3" s="175"/>
      <c r="E3" s="175"/>
    </row>
    <row r="4" ht="20.1" customHeight="1" spans="1:5">
      <c r="A4" s="176"/>
      <c r="B4" s="177"/>
      <c r="C4" s="177"/>
      <c r="D4" s="177"/>
      <c r="E4" s="178" t="s">
        <v>313</v>
      </c>
    </row>
    <row r="5" ht="20.1" customHeight="1" spans="1:5">
      <c r="A5" s="152" t="s">
        <v>341</v>
      </c>
      <c r="B5" s="179" t="s">
        <v>342</v>
      </c>
      <c r="C5" s="152" t="s">
        <v>517</v>
      </c>
      <c r="D5" s="152"/>
      <c r="E5" s="152"/>
    </row>
    <row r="6" ht="20.1" customHeight="1" spans="1:5">
      <c r="A6" s="180"/>
      <c r="B6" s="180"/>
      <c r="C6" s="181" t="s">
        <v>318</v>
      </c>
      <c r="D6" s="181" t="s">
        <v>344</v>
      </c>
      <c r="E6" s="181" t="s">
        <v>345</v>
      </c>
    </row>
    <row r="7" ht="20.1" customHeight="1" spans="1:5">
      <c r="A7" s="182"/>
      <c r="B7" s="183"/>
      <c r="C7" s="138"/>
      <c r="D7" s="139"/>
      <c r="E7" s="120"/>
    </row>
    <row r="8" ht="20.25" customHeight="1" spans="1:5">
      <c r="A8" s="184" t="s">
        <v>518</v>
      </c>
      <c r="B8" s="107"/>
      <c r="C8" s="107"/>
      <c r="D8" s="107"/>
      <c r="E8" s="107"/>
    </row>
    <row r="9" ht="20.25" customHeight="1" spans="1:5">
      <c r="A9" s="107"/>
      <c r="B9" s="107"/>
      <c r="C9" s="107"/>
      <c r="D9" s="107"/>
      <c r="E9" s="107"/>
    </row>
    <row r="10" customHeight="1" spans="1:5">
      <c r="A10" s="107"/>
      <c r="B10" s="107"/>
      <c r="C10" s="107"/>
      <c r="E10" s="107"/>
    </row>
    <row r="11" customHeight="1" spans="1:5">
      <c r="A11" s="107"/>
      <c r="B11" s="107"/>
      <c r="C11" s="107"/>
      <c r="D11" s="107"/>
      <c r="E11" s="107"/>
    </row>
    <row r="12" customHeight="1" spans="1:5">
      <c r="A12" s="107"/>
      <c r="B12" s="107"/>
      <c r="C12" s="107"/>
      <c r="E12" s="107"/>
    </row>
    <row r="13" customHeight="1" spans="1:5">
      <c r="A13" s="107"/>
      <c r="B13" s="107"/>
      <c r="D13" s="107"/>
      <c r="E13" s="107"/>
    </row>
    <row r="14" customHeight="1" spans="1:5">
      <c r="A14" s="107"/>
      <c r="E14" s="107"/>
    </row>
    <row r="15" customHeight="1" spans="2:2">
      <c r="B15" s="107"/>
    </row>
    <row r="16" customHeight="1" spans="2:2">
      <c r="B16" s="107"/>
    </row>
    <row r="17" customHeight="1" spans="2:2">
      <c r="B17" s="107"/>
    </row>
    <row r="18" customHeight="1" spans="2:2">
      <c r="B18" s="107"/>
    </row>
    <row r="19" customHeight="1" spans="2:2">
      <c r="B19" s="107"/>
    </row>
    <row r="20" customHeight="1" spans="2:2">
      <c r="B20" s="107"/>
    </row>
    <row r="22" customHeight="1" spans="2:2">
      <c r="B22" s="107"/>
    </row>
    <row r="23" customHeight="1" spans="2:2">
      <c r="B23" s="107"/>
    </row>
    <row r="25" customHeight="1" spans="2:2">
      <c r="B25" s="107"/>
    </row>
    <row r="26" customHeight="1" spans="2:2">
      <c r="B26" s="107"/>
    </row>
    <row r="27" customHeight="1" spans="4:4">
      <c r="D27" s="107"/>
    </row>
  </sheetData>
  <mergeCells count="3">
    <mergeCell ref="C5:E5"/>
    <mergeCell ref="A5:A6"/>
    <mergeCell ref="B5:B6"/>
  </mergeCells>
  <printOptions horizontalCentered="1"/>
  <pageMargins left="0" right="0" top="0.984251968503937" bottom="0.984251968503937" header="0.511811023622047" footer="0.51181102362204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IQ23"/>
  <sheetViews>
    <sheetView showGridLines="0" showZeros="0" tabSelected="1" workbookViewId="0">
      <selection activeCell="A7" sqref="A7"/>
    </sheetView>
  </sheetViews>
  <sheetFormatPr defaultColWidth="6.875" defaultRowHeight="20.1" customHeight="1"/>
  <cols>
    <col min="1" max="4" width="34.5" style="105" customWidth="1"/>
    <col min="5" max="159" width="6.75" style="105" customWidth="1"/>
    <col min="160" max="16384" width="6.875" style="105"/>
  </cols>
  <sheetData>
    <row r="1" customHeight="1" spans="1:251">
      <c r="A1" s="106" t="s">
        <v>519</v>
      </c>
      <c r="B1" s="144"/>
      <c r="C1" s="145"/>
      <c r="D1" s="146"/>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5"/>
      <c r="BA1" s="145"/>
      <c r="BB1" s="145"/>
      <c r="BC1" s="145"/>
      <c r="BD1" s="145"/>
      <c r="BE1" s="145"/>
      <c r="BF1" s="145"/>
      <c r="BG1" s="145"/>
      <c r="BH1" s="145"/>
      <c r="BI1" s="145"/>
      <c r="BJ1" s="145"/>
      <c r="BK1" s="145"/>
      <c r="BL1" s="145"/>
      <c r="BM1" s="145"/>
      <c r="BN1" s="145"/>
      <c r="BO1" s="145"/>
      <c r="BP1" s="145"/>
      <c r="BQ1" s="145"/>
      <c r="BR1" s="145"/>
      <c r="BS1" s="145"/>
      <c r="BT1" s="145"/>
      <c r="BU1" s="145"/>
      <c r="BV1" s="145"/>
      <c r="BW1" s="145"/>
      <c r="BX1" s="145"/>
      <c r="BY1" s="145"/>
      <c r="BZ1" s="145"/>
      <c r="CA1" s="145"/>
      <c r="CB1" s="145"/>
      <c r="CC1" s="145"/>
      <c r="CD1" s="145"/>
      <c r="CE1" s="145"/>
      <c r="CF1" s="145"/>
      <c r="CG1" s="145"/>
      <c r="CH1" s="145"/>
      <c r="CI1" s="145"/>
      <c r="CJ1" s="145"/>
      <c r="CK1" s="145"/>
      <c r="CL1" s="145"/>
      <c r="CM1" s="145"/>
      <c r="CN1" s="145"/>
      <c r="CO1" s="145"/>
      <c r="CP1" s="145"/>
      <c r="CQ1" s="145"/>
      <c r="CR1" s="145"/>
      <c r="CS1" s="145"/>
      <c r="CT1" s="145"/>
      <c r="CU1" s="145"/>
      <c r="CV1" s="145"/>
      <c r="CW1" s="145"/>
      <c r="CX1" s="145"/>
      <c r="CY1" s="145"/>
      <c r="CZ1" s="145"/>
      <c r="DA1" s="145"/>
      <c r="DB1" s="145"/>
      <c r="DC1" s="145"/>
      <c r="DD1" s="145"/>
      <c r="DE1" s="145"/>
      <c r="DF1" s="145"/>
      <c r="DG1" s="145"/>
      <c r="DH1" s="145"/>
      <c r="DI1" s="145"/>
      <c r="DJ1" s="145"/>
      <c r="DK1" s="145"/>
      <c r="DL1" s="145"/>
      <c r="DM1" s="145"/>
      <c r="DN1" s="145"/>
      <c r="DO1" s="145"/>
      <c r="DP1" s="145"/>
      <c r="DQ1" s="145"/>
      <c r="DR1" s="145"/>
      <c r="DS1" s="145"/>
      <c r="DT1" s="145"/>
      <c r="DU1" s="145"/>
      <c r="DV1" s="145"/>
      <c r="DW1" s="145"/>
      <c r="DX1" s="145"/>
      <c r="DY1" s="145"/>
      <c r="DZ1" s="145"/>
      <c r="EA1" s="145"/>
      <c r="EB1" s="145"/>
      <c r="EC1" s="145"/>
      <c r="ED1" s="145"/>
      <c r="EE1" s="145"/>
      <c r="EF1" s="145"/>
      <c r="EG1" s="145"/>
      <c r="EH1" s="145"/>
      <c r="EI1" s="145"/>
      <c r="EJ1" s="145"/>
      <c r="EK1" s="145"/>
      <c r="EL1" s="145"/>
      <c r="EM1" s="145"/>
      <c r="EN1" s="145"/>
      <c r="EO1" s="145"/>
      <c r="EP1" s="145"/>
      <c r="EQ1" s="145"/>
      <c r="ER1" s="145"/>
      <c r="ES1" s="145"/>
      <c r="ET1" s="145"/>
      <c r="EU1" s="145"/>
      <c r="EV1" s="145"/>
      <c r="EW1" s="145"/>
      <c r="EX1" s="145"/>
      <c r="EY1" s="145"/>
      <c r="EZ1" s="145"/>
      <c r="FA1" s="145"/>
      <c r="FB1" s="145"/>
      <c r="FC1" s="145"/>
      <c r="FD1" s="173"/>
      <c r="FE1" s="173"/>
      <c r="FF1" s="173"/>
      <c r="FG1" s="173"/>
      <c r="FH1" s="173"/>
      <c r="FI1" s="173"/>
      <c r="FJ1" s="173"/>
      <c r="FK1" s="173"/>
      <c r="FL1" s="173"/>
      <c r="FM1" s="173"/>
      <c r="FN1" s="173"/>
      <c r="FO1" s="173"/>
      <c r="FP1" s="173"/>
      <c r="FQ1" s="173"/>
      <c r="FR1" s="173"/>
      <c r="FS1" s="173"/>
      <c r="FT1" s="173"/>
      <c r="FU1" s="173"/>
      <c r="FV1" s="173"/>
      <c r="FW1" s="173"/>
      <c r="FX1" s="173"/>
      <c r="FY1" s="173"/>
      <c r="FZ1" s="173"/>
      <c r="GA1" s="173"/>
      <c r="GB1" s="173"/>
      <c r="GC1" s="173"/>
      <c r="GD1" s="173"/>
      <c r="GE1" s="173"/>
      <c r="GF1" s="173"/>
      <c r="GG1" s="173"/>
      <c r="GH1" s="173"/>
      <c r="GI1" s="173"/>
      <c r="GJ1" s="173"/>
      <c r="GK1" s="173"/>
      <c r="GL1" s="173"/>
      <c r="GM1" s="173"/>
      <c r="GN1" s="173"/>
      <c r="GO1" s="173"/>
      <c r="GP1" s="173"/>
      <c r="GQ1" s="173"/>
      <c r="GR1" s="173"/>
      <c r="GS1" s="173"/>
      <c r="GT1" s="173"/>
      <c r="GU1" s="173"/>
      <c r="GV1" s="173"/>
      <c r="GW1" s="173"/>
      <c r="GX1" s="173"/>
      <c r="GY1" s="173"/>
      <c r="GZ1" s="173"/>
      <c r="HA1" s="173"/>
      <c r="HB1" s="173"/>
      <c r="HC1" s="173"/>
      <c r="HD1" s="173"/>
      <c r="HE1" s="173"/>
      <c r="HF1" s="173"/>
      <c r="HG1" s="173"/>
      <c r="HH1" s="173"/>
      <c r="HI1" s="173"/>
      <c r="HJ1" s="173"/>
      <c r="HK1" s="173"/>
      <c r="HL1" s="173"/>
      <c r="HM1" s="173"/>
      <c r="HN1" s="173"/>
      <c r="HO1" s="173"/>
      <c r="HP1" s="173"/>
      <c r="HQ1" s="173"/>
      <c r="HR1" s="173"/>
      <c r="HS1" s="173"/>
      <c r="HT1" s="173"/>
      <c r="HU1" s="173"/>
      <c r="HV1" s="173"/>
      <c r="HW1" s="173"/>
      <c r="HX1" s="173"/>
      <c r="HY1" s="173"/>
      <c r="HZ1" s="173"/>
      <c r="IA1" s="173"/>
      <c r="IB1" s="173"/>
      <c r="IC1" s="173"/>
      <c r="ID1" s="173"/>
      <c r="IE1" s="173"/>
      <c r="IF1" s="173"/>
      <c r="IG1" s="173"/>
      <c r="IH1" s="173"/>
      <c r="II1" s="173"/>
      <c r="IJ1" s="173"/>
      <c r="IK1" s="173"/>
      <c r="IL1" s="173"/>
      <c r="IM1" s="173"/>
      <c r="IN1" s="173"/>
      <c r="IO1" s="173"/>
      <c r="IP1" s="173"/>
      <c r="IQ1" s="173"/>
    </row>
    <row r="2" ht="38.25" customHeight="1" spans="1:251">
      <c r="A2" s="147" t="s">
        <v>520</v>
      </c>
      <c r="B2" s="148"/>
      <c r="C2" s="149"/>
      <c r="D2" s="148"/>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73"/>
      <c r="FE2" s="173"/>
      <c r="FF2" s="173"/>
      <c r="FG2" s="173"/>
      <c r="FH2" s="173"/>
      <c r="FI2" s="173"/>
      <c r="FJ2" s="173"/>
      <c r="FK2" s="173"/>
      <c r="FL2" s="173"/>
      <c r="FM2" s="173"/>
      <c r="FN2" s="173"/>
      <c r="FO2" s="173"/>
      <c r="FP2" s="173"/>
      <c r="FQ2" s="173"/>
      <c r="FR2" s="173"/>
      <c r="FS2" s="173"/>
      <c r="FT2" s="173"/>
      <c r="FU2" s="173"/>
      <c r="FV2" s="173"/>
      <c r="FW2" s="173"/>
      <c r="FX2" s="173"/>
      <c r="FY2" s="173"/>
      <c r="FZ2" s="173"/>
      <c r="GA2" s="173"/>
      <c r="GB2" s="173"/>
      <c r="GC2" s="173"/>
      <c r="GD2" s="173"/>
      <c r="GE2" s="173"/>
      <c r="GF2" s="173"/>
      <c r="GG2" s="173"/>
      <c r="GH2" s="173"/>
      <c r="GI2" s="173"/>
      <c r="GJ2" s="173"/>
      <c r="GK2" s="173"/>
      <c r="GL2" s="173"/>
      <c r="GM2" s="173"/>
      <c r="GN2" s="173"/>
      <c r="GO2" s="173"/>
      <c r="GP2" s="173"/>
      <c r="GQ2" s="173"/>
      <c r="GR2" s="173"/>
      <c r="GS2" s="173"/>
      <c r="GT2" s="173"/>
      <c r="GU2" s="173"/>
      <c r="GV2" s="173"/>
      <c r="GW2" s="173"/>
      <c r="GX2" s="173"/>
      <c r="GY2" s="173"/>
      <c r="GZ2" s="173"/>
      <c r="HA2" s="173"/>
      <c r="HB2" s="173"/>
      <c r="HC2" s="173"/>
      <c r="HD2" s="173"/>
      <c r="HE2" s="173"/>
      <c r="HF2" s="173"/>
      <c r="HG2" s="173"/>
      <c r="HH2" s="173"/>
      <c r="HI2" s="173"/>
      <c r="HJ2" s="173"/>
      <c r="HK2" s="173"/>
      <c r="HL2" s="173"/>
      <c r="HM2" s="173"/>
      <c r="HN2" s="173"/>
      <c r="HO2" s="173"/>
      <c r="HP2" s="173"/>
      <c r="HQ2" s="173"/>
      <c r="HR2" s="173"/>
      <c r="HS2" s="173"/>
      <c r="HT2" s="173"/>
      <c r="HU2" s="173"/>
      <c r="HV2" s="173"/>
      <c r="HW2" s="173"/>
      <c r="HX2" s="173"/>
      <c r="HY2" s="173"/>
      <c r="HZ2" s="173"/>
      <c r="IA2" s="173"/>
      <c r="IB2" s="173"/>
      <c r="IC2" s="173"/>
      <c r="ID2" s="173"/>
      <c r="IE2" s="173"/>
      <c r="IF2" s="173"/>
      <c r="IG2" s="173"/>
      <c r="IH2" s="173"/>
      <c r="II2" s="173"/>
      <c r="IJ2" s="173"/>
      <c r="IK2" s="173"/>
      <c r="IL2" s="173"/>
      <c r="IM2" s="173"/>
      <c r="IN2" s="173"/>
      <c r="IO2" s="173"/>
      <c r="IP2" s="173"/>
      <c r="IQ2" s="173"/>
    </row>
    <row r="3" ht="12.75" customHeight="1" spans="1:251">
      <c r="A3" s="148"/>
      <c r="B3" s="148"/>
      <c r="C3" s="149"/>
      <c r="D3" s="148"/>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73"/>
      <c r="FE3" s="173"/>
      <c r="FF3" s="173"/>
      <c r="FG3" s="173"/>
      <c r="FH3" s="173"/>
      <c r="FI3" s="173"/>
      <c r="FJ3" s="173"/>
      <c r="FK3" s="173"/>
      <c r="FL3" s="173"/>
      <c r="FM3" s="173"/>
      <c r="FN3" s="173"/>
      <c r="FO3" s="173"/>
      <c r="FP3" s="173"/>
      <c r="FQ3" s="173"/>
      <c r="FR3" s="173"/>
      <c r="FS3" s="173"/>
      <c r="FT3" s="173"/>
      <c r="FU3" s="173"/>
      <c r="FV3" s="173"/>
      <c r="FW3" s="173"/>
      <c r="FX3" s="173"/>
      <c r="FY3" s="173"/>
      <c r="FZ3" s="173"/>
      <c r="GA3" s="173"/>
      <c r="GB3" s="173"/>
      <c r="GC3" s="173"/>
      <c r="GD3" s="173"/>
      <c r="GE3" s="173"/>
      <c r="GF3" s="173"/>
      <c r="GG3" s="173"/>
      <c r="GH3" s="173"/>
      <c r="GI3" s="173"/>
      <c r="GJ3" s="173"/>
      <c r="GK3" s="173"/>
      <c r="GL3" s="173"/>
      <c r="GM3" s="173"/>
      <c r="GN3" s="173"/>
      <c r="GO3" s="173"/>
      <c r="GP3" s="173"/>
      <c r="GQ3" s="173"/>
      <c r="GR3" s="173"/>
      <c r="GS3" s="173"/>
      <c r="GT3" s="173"/>
      <c r="GU3" s="173"/>
      <c r="GV3" s="173"/>
      <c r="GW3" s="173"/>
      <c r="GX3" s="173"/>
      <c r="GY3" s="173"/>
      <c r="GZ3" s="173"/>
      <c r="HA3" s="173"/>
      <c r="HB3" s="173"/>
      <c r="HC3" s="173"/>
      <c r="HD3" s="173"/>
      <c r="HE3" s="173"/>
      <c r="HF3" s="173"/>
      <c r="HG3" s="173"/>
      <c r="HH3" s="173"/>
      <c r="HI3" s="173"/>
      <c r="HJ3" s="173"/>
      <c r="HK3" s="173"/>
      <c r="HL3" s="173"/>
      <c r="HM3" s="173"/>
      <c r="HN3" s="173"/>
      <c r="HO3" s="173"/>
      <c r="HP3" s="173"/>
      <c r="HQ3" s="173"/>
      <c r="HR3" s="173"/>
      <c r="HS3" s="173"/>
      <c r="HT3" s="173"/>
      <c r="HU3" s="173"/>
      <c r="HV3" s="173"/>
      <c r="HW3" s="173"/>
      <c r="HX3" s="173"/>
      <c r="HY3" s="173"/>
      <c r="HZ3" s="173"/>
      <c r="IA3" s="173"/>
      <c r="IB3" s="173"/>
      <c r="IC3" s="173"/>
      <c r="ID3" s="173"/>
      <c r="IE3" s="173"/>
      <c r="IF3" s="173"/>
      <c r="IG3" s="173"/>
      <c r="IH3" s="173"/>
      <c r="II3" s="173"/>
      <c r="IJ3" s="173"/>
      <c r="IK3" s="173"/>
      <c r="IL3" s="173"/>
      <c r="IM3" s="173"/>
      <c r="IN3" s="173"/>
      <c r="IO3" s="173"/>
      <c r="IP3" s="173"/>
      <c r="IQ3" s="173"/>
    </row>
    <row r="4" customHeight="1" spans="1:251">
      <c r="A4" s="114"/>
      <c r="B4" s="150"/>
      <c r="C4" s="151"/>
      <c r="D4" s="115" t="s">
        <v>313</v>
      </c>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73"/>
      <c r="FE4" s="173"/>
      <c r="FF4" s="173"/>
      <c r="FG4" s="173"/>
      <c r="FH4" s="173"/>
      <c r="FI4" s="173"/>
      <c r="FJ4" s="173"/>
      <c r="FK4" s="173"/>
      <c r="FL4" s="173"/>
      <c r="FM4" s="173"/>
      <c r="FN4" s="173"/>
      <c r="FO4" s="173"/>
      <c r="FP4" s="173"/>
      <c r="FQ4" s="173"/>
      <c r="FR4" s="173"/>
      <c r="FS4" s="173"/>
      <c r="FT4" s="173"/>
      <c r="FU4" s="173"/>
      <c r="FV4" s="173"/>
      <c r="FW4" s="173"/>
      <c r="FX4" s="173"/>
      <c r="FY4" s="173"/>
      <c r="FZ4" s="173"/>
      <c r="GA4" s="173"/>
      <c r="GB4" s="173"/>
      <c r="GC4" s="173"/>
      <c r="GD4" s="173"/>
      <c r="GE4" s="173"/>
      <c r="GF4" s="173"/>
      <c r="GG4" s="173"/>
      <c r="GH4" s="173"/>
      <c r="GI4" s="173"/>
      <c r="GJ4" s="173"/>
      <c r="GK4" s="173"/>
      <c r="GL4" s="173"/>
      <c r="GM4" s="173"/>
      <c r="GN4" s="173"/>
      <c r="GO4" s="173"/>
      <c r="GP4" s="173"/>
      <c r="GQ4" s="173"/>
      <c r="GR4" s="173"/>
      <c r="GS4" s="173"/>
      <c r="GT4" s="173"/>
      <c r="GU4" s="173"/>
      <c r="GV4" s="173"/>
      <c r="GW4" s="173"/>
      <c r="GX4" s="173"/>
      <c r="GY4" s="173"/>
      <c r="GZ4" s="173"/>
      <c r="HA4" s="173"/>
      <c r="HB4" s="173"/>
      <c r="HC4" s="173"/>
      <c r="HD4" s="173"/>
      <c r="HE4" s="173"/>
      <c r="HF4" s="173"/>
      <c r="HG4" s="173"/>
      <c r="HH4" s="173"/>
      <c r="HI4" s="173"/>
      <c r="HJ4" s="173"/>
      <c r="HK4" s="173"/>
      <c r="HL4" s="173"/>
      <c r="HM4" s="173"/>
      <c r="HN4" s="173"/>
      <c r="HO4" s="173"/>
      <c r="HP4" s="173"/>
      <c r="HQ4" s="173"/>
      <c r="HR4" s="173"/>
      <c r="HS4" s="173"/>
      <c r="HT4" s="173"/>
      <c r="HU4" s="173"/>
      <c r="HV4" s="173"/>
      <c r="HW4" s="173"/>
      <c r="HX4" s="173"/>
      <c r="HY4" s="173"/>
      <c r="HZ4" s="173"/>
      <c r="IA4" s="173"/>
      <c r="IB4" s="173"/>
      <c r="IC4" s="173"/>
      <c r="ID4" s="173"/>
      <c r="IE4" s="173"/>
      <c r="IF4" s="173"/>
      <c r="IG4" s="173"/>
      <c r="IH4" s="173"/>
      <c r="II4" s="173"/>
      <c r="IJ4" s="173"/>
      <c r="IK4" s="173"/>
      <c r="IL4" s="173"/>
      <c r="IM4" s="173"/>
      <c r="IN4" s="173"/>
      <c r="IO4" s="173"/>
      <c r="IP4" s="173"/>
      <c r="IQ4" s="173"/>
    </row>
    <row r="5" ht="23.25" customHeight="1" spans="1:251">
      <c r="A5" s="152" t="s">
        <v>314</v>
      </c>
      <c r="B5" s="152"/>
      <c r="C5" s="152" t="s">
        <v>315</v>
      </c>
      <c r="D5" s="152"/>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c r="CK5" s="145"/>
      <c r="CL5" s="145"/>
      <c r="CM5" s="145"/>
      <c r="CN5" s="145"/>
      <c r="CO5" s="145"/>
      <c r="CP5" s="145"/>
      <c r="CQ5" s="145"/>
      <c r="CR5" s="145"/>
      <c r="CS5" s="145"/>
      <c r="CT5" s="145"/>
      <c r="CU5" s="145"/>
      <c r="CV5" s="145"/>
      <c r="CW5" s="145"/>
      <c r="CX5" s="145"/>
      <c r="CY5" s="145"/>
      <c r="CZ5" s="145"/>
      <c r="DA5" s="145"/>
      <c r="DB5" s="145"/>
      <c r="DC5" s="145"/>
      <c r="DD5" s="145"/>
      <c r="DE5" s="145"/>
      <c r="DF5" s="145"/>
      <c r="DG5" s="145"/>
      <c r="DH5" s="145"/>
      <c r="DI5" s="145"/>
      <c r="DJ5" s="145"/>
      <c r="DK5" s="145"/>
      <c r="DL5" s="145"/>
      <c r="DM5" s="145"/>
      <c r="DN5" s="145"/>
      <c r="DO5" s="145"/>
      <c r="DP5" s="145"/>
      <c r="DQ5" s="145"/>
      <c r="DR5" s="145"/>
      <c r="DS5" s="145"/>
      <c r="DT5" s="145"/>
      <c r="DU5" s="145"/>
      <c r="DV5" s="145"/>
      <c r="DW5" s="145"/>
      <c r="DX5" s="145"/>
      <c r="DY5" s="145"/>
      <c r="DZ5" s="145"/>
      <c r="EA5" s="145"/>
      <c r="EB5" s="145"/>
      <c r="EC5" s="145"/>
      <c r="ED5" s="145"/>
      <c r="EE5" s="145"/>
      <c r="EF5" s="145"/>
      <c r="EG5" s="145"/>
      <c r="EH5" s="145"/>
      <c r="EI5" s="145"/>
      <c r="EJ5" s="145"/>
      <c r="EK5" s="145"/>
      <c r="EL5" s="145"/>
      <c r="EM5" s="145"/>
      <c r="EN5" s="145"/>
      <c r="EO5" s="145"/>
      <c r="EP5" s="145"/>
      <c r="EQ5" s="145"/>
      <c r="ER5" s="145"/>
      <c r="ES5" s="145"/>
      <c r="ET5" s="145"/>
      <c r="EU5" s="145"/>
      <c r="EV5" s="145"/>
      <c r="EW5" s="145"/>
      <c r="EX5" s="145"/>
      <c r="EY5" s="145"/>
      <c r="EZ5" s="145"/>
      <c r="FA5" s="145"/>
      <c r="FB5" s="145"/>
      <c r="FC5" s="145"/>
      <c r="FD5" s="173"/>
      <c r="FE5" s="173"/>
      <c r="FF5" s="173"/>
      <c r="FG5" s="173"/>
      <c r="FH5" s="173"/>
      <c r="FI5" s="173"/>
      <c r="FJ5" s="173"/>
      <c r="FK5" s="173"/>
      <c r="FL5" s="173"/>
      <c r="FM5" s="173"/>
      <c r="FN5" s="173"/>
      <c r="FO5" s="173"/>
      <c r="FP5" s="173"/>
      <c r="FQ5" s="173"/>
      <c r="FR5" s="173"/>
      <c r="FS5" s="173"/>
      <c r="FT5" s="173"/>
      <c r="FU5" s="173"/>
      <c r="FV5" s="173"/>
      <c r="FW5" s="173"/>
      <c r="FX5" s="173"/>
      <c r="FY5" s="173"/>
      <c r="FZ5" s="173"/>
      <c r="GA5" s="173"/>
      <c r="GB5" s="173"/>
      <c r="GC5" s="173"/>
      <c r="GD5" s="173"/>
      <c r="GE5" s="173"/>
      <c r="GF5" s="173"/>
      <c r="GG5" s="173"/>
      <c r="GH5" s="173"/>
      <c r="GI5" s="173"/>
      <c r="GJ5" s="173"/>
      <c r="GK5" s="173"/>
      <c r="GL5" s="173"/>
      <c r="GM5" s="173"/>
      <c r="GN5" s="173"/>
      <c r="GO5" s="173"/>
      <c r="GP5" s="173"/>
      <c r="GQ5" s="173"/>
      <c r="GR5" s="173"/>
      <c r="GS5" s="173"/>
      <c r="GT5" s="173"/>
      <c r="GU5" s="173"/>
      <c r="GV5" s="173"/>
      <c r="GW5" s="173"/>
      <c r="GX5" s="173"/>
      <c r="GY5" s="173"/>
      <c r="GZ5" s="173"/>
      <c r="HA5" s="173"/>
      <c r="HB5" s="173"/>
      <c r="HC5" s="173"/>
      <c r="HD5" s="173"/>
      <c r="HE5" s="173"/>
      <c r="HF5" s="173"/>
      <c r="HG5" s="173"/>
      <c r="HH5" s="173"/>
      <c r="HI5" s="173"/>
      <c r="HJ5" s="173"/>
      <c r="HK5" s="173"/>
      <c r="HL5" s="173"/>
      <c r="HM5" s="173"/>
      <c r="HN5" s="173"/>
      <c r="HO5" s="173"/>
      <c r="HP5" s="173"/>
      <c r="HQ5" s="173"/>
      <c r="HR5" s="173"/>
      <c r="HS5" s="173"/>
      <c r="HT5" s="173"/>
      <c r="HU5" s="173"/>
      <c r="HV5" s="173"/>
      <c r="HW5" s="173"/>
      <c r="HX5" s="173"/>
      <c r="HY5" s="173"/>
      <c r="HZ5" s="173"/>
      <c r="IA5" s="173"/>
      <c r="IB5" s="173"/>
      <c r="IC5" s="173"/>
      <c r="ID5" s="173"/>
      <c r="IE5" s="173"/>
      <c r="IF5" s="173"/>
      <c r="IG5" s="173"/>
      <c r="IH5" s="173"/>
      <c r="II5" s="173"/>
      <c r="IJ5" s="173"/>
      <c r="IK5" s="173"/>
      <c r="IL5" s="173"/>
      <c r="IM5" s="173"/>
      <c r="IN5" s="173"/>
      <c r="IO5" s="173"/>
      <c r="IP5" s="173"/>
      <c r="IQ5" s="173"/>
    </row>
    <row r="6" ht="24" customHeight="1" spans="1:251">
      <c r="A6" s="153" t="s">
        <v>316</v>
      </c>
      <c r="B6" s="154" t="s">
        <v>317</v>
      </c>
      <c r="C6" s="153" t="s">
        <v>316</v>
      </c>
      <c r="D6" s="153" t="s">
        <v>317</v>
      </c>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c r="DC6" s="145"/>
      <c r="DD6" s="145"/>
      <c r="DE6" s="145"/>
      <c r="DF6" s="145"/>
      <c r="DG6" s="145"/>
      <c r="DH6" s="145"/>
      <c r="DI6" s="145"/>
      <c r="DJ6" s="145"/>
      <c r="DK6" s="145"/>
      <c r="DL6" s="145"/>
      <c r="DM6" s="145"/>
      <c r="DN6" s="145"/>
      <c r="DO6" s="145"/>
      <c r="DP6" s="145"/>
      <c r="DQ6" s="145"/>
      <c r="DR6" s="145"/>
      <c r="DS6" s="145"/>
      <c r="DT6" s="145"/>
      <c r="DU6" s="145"/>
      <c r="DV6" s="145"/>
      <c r="DW6" s="145"/>
      <c r="DX6" s="145"/>
      <c r="DY6" s="145"/>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c r="EX6" s="145"/>
      <c r="EY6" s="145"/>
      <c r="EZ6" s="145"/>
      <c r="FA6" s="145"/>
      <c r="FB6" s="145"/>
      <c r="FC6" s="145"/>
      <c r="FD6" s="173"/>
      <c r="FE6" s="173"/>
      <c r="FF6" s="173"/>
      <c r="FG6" s="173"/>
      <c r="FH6" s="173"/>
      <c r="FI6" s="173"/>
      <c r="FJ6" s="173"/>
      <c r="FK6" s="173"/>
      <c r="FL6" s="173"/>
      <c r="FM6" s="173"/>
      <c r="FN6" s="173"/>
      <c r="FO6" s="173"/>
      <c r="FP6" s="173"/>
      <c r="FQ6" s="173"/>
      <c r="FR6" s="173"/>
      <c r="FS6" s="173"/>
      <c r="FT6" s="173"/>
      <c r="FU6" s="173"/>
      <c r="FV6" s="173"/>
      <c r="FW6" s="173"/>
      <c r="FX6" s="173"/>
      <c r="FY6" s="173"/>
      <c r="FZ6" s="173"/>
      <c r="GA6" s="173"/>
      <c r="GB6" s="173"/>
      <c r="GC6" s="173"/>
      <c r="GD6" s="173"/>
      <c r="GE6" s="173"/>
      <c r="GF6" s="173"/>
      <c r="GG6" s="173"/>
      <c r="GH6" s="173"/>
      <c r="GI6" s="173"/>
      <c r="GJ6" s="173"/>
      <c r="GK6" s="173"/>
      <c r="GL6" s="173"/>
      <c r="GM6" s="173"/>
      <c r="GN6" s="173"/>
      <c r="GO6" s="173"/>
      <c r="GP6" s="173"/>
      <c r="GQ6" s="173"/>
      <c r="GR6" s="173"/>
      <c r="GS6" s="173"/>
      <c r="GT6" s="173"/>
      <c r="GU6" s="173"/>
      <c r="GV6" s="173"/>
      <c r="GW6" s="173"/>
      <c r="GX6" s="173"/>
      <c r="GY6" s="173"/>
      <c r="GZ6" s="173"/>
      <c r="HA6" s="173"/>
      <c r="HB6" s="173"/>
      <c r="HC6" s="173"/>
      <c r="HD6" s="173"/>
      <c r="HE6" s="173"/>
      <c r="HF6" s="173"/>
      <c r="HG6" s="173"/>
      <c r="HH6" s="173"/>
      <c r="HI6" s="173"/>
      <c r="HJ6" s="173"/>
      <c r="HK6" s="173"/>
      <c r="HL6" s="173"/>
      <c r="HM6" s="173"/>
      <c r="HN6" s="173"/>
      <c r="HO6" s="173"/>
      <c r="HP6" s="173"/>
      <c r="HQ6" s="173"/>
      <c r="HR6" s="173"/>
      <c r="HS6" s="173"/>
      <c r="HT6" s="173"/>
      <c r="HU6" s="173"/>
      <c r="HV6" s="173"/>
      <c r="HW6" s="173"/>
      <c r="HX6" s="173"/>
      <c r="HY6" s="173"/>
      <c r="HZ6" s="173"/>
      <c r="IA6" s="173"/>
      <c r="IB6" s="173"/>
      <c r="IC6" s="173"/>
      <c r="ID6" s="173"/>
      <c r="IE6" s="173"/>
      <c r="IF6" s="173"/>
      <c r="IG6" s="173"/>
      <c r="IH6" s="173"/>
      <c r="II6" s="173"/>
      <c r="IJ6" s="173"/>
      <c r="IK6" s="173"/>
      <c r="IL6" s="173"/>
      <c r="IM6" s="173"/>
      <c r="IN6" s="173"/>
      <c r="IO6" s="173"/>
      <c r="IP6" s="173"/>
      <c r="IQ6" s="173"/>
    </row>
    <row r="7" customHeight="1" spans="1:251">
      <c r="A7" s="155" t="s">
        <v>521</v>
      </c>
      <c r="B7" s="156">
        <v>209.125578</v>
      </c>
      <c r="C7" s="157" t="s">
        <v>325</v>
      </c>
      <c r="D7" s="158">
        <v>16.499232</v>
      </c>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5"/>
      <c r="CN7" s="145"/>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5"/>
      <c r="EG7" s="145"/>
      <c r="EH7" s="145"/>
      <c r="EI7" s="145"/>
      <c r="EJ7" s="145"/>
      <c r="EK7" s="145"/>
      <c r="EL7" s="145"/>
      <c r="EM7" s="145"/>
      <c r="EN7" s="145"/>
      <c r="EO7" s="145"/>
      <c r="EP7" s="145"/>
      <c r="EQ7" s="145"/>
      <c r="ER7" s="145"/>
      <c r="ES7" s="145"/>
      <c r="ET7" s="145"/>
      <c r="EU7" s="145"/>
      <c r="EV7" s="145"/>
      <c r="EW7" s="145"/>
      <c r="EX7" s="145"/>
      <c r="EY7" s="145"/>
      <c r="EZ7" s="145"/>
      <c r="FA7" s="145"/>
      <c r="FB7" s="145"/>
      <c r="FC7" s="145"/>
      <c r="FD7" s="173"/>
      <c r="FE7" s="173"/>
      <c r="FF7" s="173"/>
      <c r="FG7" s="173"/>
      <c r="FH7" s="173"/>
      <c r="FI7" s="173"/>
      <c r="FJ7" s="173"/>
      <c r="FK7" s="173"/>
      <c r="FL7" s="173"/>
      <c r="FM7" s="173"/>
      <c r="FN7" s="173"/>
      <c r="FO7" s="173"/>
      <c r="FP7" s="173"/>
      <c r="FQ7" s="173"/>
      <c r="FR7" s="173"/>
      <c r="FS7" s="173"/>
      <c r="FT7" s="173"/>
      <c r="FU7" s="173"/>
      <c r="FV7" s="173"/>
      <c r="FW7" s="173"/>
      <c r="FX7" s="173"/>
      <c r="FY7" s="173"/>
      <c r="FZ7" s="173"/>
      <c r="GA7" s="173"/>
      <c r="GB7" s="173"/>
      <c r="GC7" s="173"/>
      <c r="GD7" s="173"/>
      <c r="GE7" s="173"/>
      <c r="GF7" s="173"/>
      <c r="GG7" s="173"/>
      <c r="GH7" s="173"/>
      <c r="GI7" s="173"/>
      <c r="GJ7" s="173"/>
      <c r="GK7" s="173"/>
      <c r="GL7" s="173"/>
      <c r="GM7" s="173"/>
      <c r="GN7" s="173"/>
      <c r="GO7" s="173"/>
      <c r="GP7" s="173"/>
      <c r="GQ7" s="173"/>
      <c r="GR7" s="173"/>
      <c r="GS7" s="173"/>
      <c r="GT7" s="173"/>
      <c r="GU7" s="173"/>
      <c r="GV7" s="173"/>
      <c r="GW7" s="173"/>
      <c r="GX7" s="173"/>
      <c r="GY7" s="173"/>
      <c r="GZ7" s="173"/>
      <c r="HA7" s="173"/>
      <c r="HB7" s="173"/>
      <c r="HC7" s="173"/>
      <c r="HD7" s="173"/>
      <c r="HE7" s="173"/>
      <c r="HF7" s="173"/>
      <c r="HG7" s="173"/>
      <c r="HH7" s="173"/>
      <c r="HI7" s="173"/>
      <c r="HJ7" s="173"/>
      <c r="HK7" s="173"/>
      <c r="HL7" s="173"/>
      <c r="HM7" s="173"/>
      <c r="HN7" s="173"/>
      <c r="HO7" s="173"/>
      <c r="HP7" s="173"/>
      <c r="HQ7" s="173"/>
      <c r="HR7" s="173"/>
      <c r="HS7" s="173"/>
      <c r="HT7" s="173"/>
      <c r="HU7" s="173"/>
      <c r="HV7" s="173"/>
      <c r="HW7" s="173"/>
      <c r="HX7" s="173"/>
      <c r="HY7" s="173"/>
      <c r="HZ7" s="173"/>
      <c r="IA7" s="173"/>
      <c r="IB7" s="173"/>
      <c r="IC7" s="173"/>
      <c r="ID7" s="173"/>
      <c r="IE7" s="173"/>
      <c r="IF7" s="173"/>
      <c r="IG7" s="173"/>
      <c r="IH7" s="173"/>
      <c r="II7" s="173"/>
      <c r="IJ7" s="173"/>
      <c r="IK7" s="173"/>
      <c r="IL7" s="173"/>
      <c r="IM7" s="173"/>
      <c r="IN7" s="173"/>
      <c r="IO7" s="173"/>
      <c r="IP7" s="173"/>
      <c r="IQ7" s="173"/>
    </row>
    <row r="8" customHeight="1" spans="1:251">
      <c r="A8" s="159" t="s">
        <v>522</v>
      </c>
      <c r="B8" s="120">
        <v>0</v>
      </c>
      <c r="C8" s="160" t="s">
        <v>327</v>
      </c>
      <c r="D8" s="158">
        <v>8.130946</v>
      </c>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145"/>
      <c r="BK8" s="145"/>
      <c r="BL8" s="145"/>
      <c r="BM8" s="145"/>
      <c r="BN8" s="145"/>
      <c r="BO8" s="145"/>
      <c r="BP8" s="145"/>
      <c r="BQ8" s="145"/>
      <c r="BR8" s="145"/>
      <c r="BS8" s="145"/>
      <c r="BT8" s="145"/>
      <c r="BU8" s="145"/>
      <c r="BV8" s="145"/>
      <c r="BW8" s="145"/>
      <c r="BX8" s="145"/>
      <c r="BY8" s="145"/>
      <c r="BZ8" s="145"/>
      <c r="CA8" s="145"/>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5"/>
      <c r="CZ8" s="145"/>
      <c r="DA8" s="145"/>
      <c r="DB8" s="145"/>
      <c r="DC8" s="145"/>
      <c r="DD8" s="145"/>
      <c r="DE8" s="145"/>
      <c r="DF8" s="145"/>
      <c r="DG8" s="145"/>
      <c r="DH8" s="145"/>
      <c r="DI8" s="145"/>
      <c r="DJ8" s="145"/>
      <c r="DK8" s="145"/>
      <c r="DL8" s="145"/>
      <c r="DM8" s="145"/>
      <c r="DN8" s="145"/>
      <c r="DO8" s="145"/>
      <c r="DP8" s="145"/>
      <c r="DQ8" s="145"/>
      <c r="DR8" s="145"/>
      <c r="DS8" s="145"/>
      <c r="DT8" s="145"/>
      <c r="DU8" s="145"/>
      <c r="DV8" s="145"/>
      <c r="DW8" s="145"/>
      <c r="DX8" s="145"/>
      <c r="DY8" s="145"/>
      <c r="DZ8" s="145"/>
      <c r="EA8" s="145"/>
      <c r="EB8" s="145"/>
      <c r="EC8" s="145"/>
      <c r="ED8" s="145"/>
      <c r="EE8" s="145"/>
      <c r="EF8" s="145"/>
      <c r="EG8" s="145"/>
      <c r="EH8" s="145"/>
      <c r="EI8" s="145"/>
      <c r="EJ8" s="145"/>
      <c r="EK8" s="145"/>
      <c r="EL8" s="145"/>
      <c r="EM8" s="145"/>
      <c r="EN8" s="145"/>
      <c r="EO8" s="145"/>
      <c r="EP8" s="145"/>
      <c r="EQ8" s="145"/>
      <c r="ER8" s="145"/>
      <c r="ES8" s="145"/>
      <c r="ET8" s="145"/>
      <c r="EU8" s="145"/>
      <c r="EV8" s="145"/>
      <c r="EW8" s="145"/>
      <c r="EX8" s="145"/>
      <c r="EY8" s="145"/>
      <c r="EZ8" s="145"/>
      <c r="FA8" s="145"/>
      <c r="FB8" s="145"/>
      <c r="FC8" s="145"/>
      <c r="FD8" s="173"/>
      <c r="FE8" s="173"/>
      <c r="FF8" s="173"/>
      <c r="FG8" s="173"/>
      <c r="FH8" s="173"/>
      <c r="FI8" s="173"/>
      <c r="FJ8" s="173"/>
      <c r="FK8" s="173"/>
      <c r="FL8" s="173"/>
      <c r="FM8" s="173"/>
      <c r="FN8" s="173"/>
      <c r="FO8" s="173"/>
      <c r="FP8" s="173"/>
      <c r="FQ8" s="173"/>
      <c r="FR8" s="173"/>
      <c r="FS8" s="173"/>
      <c r="FT8" s="173"/>
      <c r="FU8" s="173"/>
      <c r="FV8" s="173"/>
      <c r="FW8" s="173"/>
      <c r="FX8" s="173"/>
      <c r="FY8" s="173"/>
      <c r="FZ8" s="173"/>
      <c r="GA8" s="173"/>
      <c r="GB8" s="173"/>
      <c r="GC8" s="173"/>
      <c r="GD8" s="173"/>
      <c r="GE8" s="173"/>
      <c r="GF8" s="173"/>
      <c r="GG8" s="173"/>
      <c r="GH8" s="173"/>
      <c r="GI8" s="173"/>
      <c r="GJ8" s="173"/>
      <c r="GK8" s="173"/>
      <c r="GL8" s="173"/>
      <c r="GM8" s="173"/>
      <c r="GN8" s="173"/>
      <c r="GO8" s="173"/>
      <c r="GP8" s="173"/>
      <c r="GQ8" s="173"/>
      <c r="GR8" s="173"/>
      <c r="GS8" s="173"/>
      <c r="GT8" s="173"/>
      <c r="GU8" s="173"/>
      <c r="GV8" s="173"/>
      <c r="GW8" s="173"/>
      <c r="GX8" s="173"/>
      <c r="GY8" s="173"/>
      <c r="GZ8" s="173"/>
      <c r="HA8" s="173"/>
      <c r="HB8" s="173"/>
      <c r="HC8" s="173"/>
      <c r="HD8" s="173"/>
      <c r="HE8" s="173"/>
      <c r="HF8" s="173"/>
      <c r="HG8" s="173"/>
      <c r="HH8" s="173"/>
      <c r="HI8" s="173"/>
      <c r="HJ8" s="173"/>
      <c r="HK8" s="173"/>
      <c r="HL8" s="173"/>
      <c r="HM8" s="173"/>
      <c r="HN8" s="173"/>
      <c r="HO8" s="173"/>
      <c r="HP8" s="173"/>
      <c r="HQ8" s="173"/>
      <c r="HR8" s="173"/>
      <c r="HS8" s="173"/>
      <c r="HT8" s="173"/>
      <c r="HU8" s="173"/>
      <c r="HV8" s="173"/>
      <c r="HW8" s="173"/>
      <c r="HX8" s="173"/>
      <c r="HY8" s="173"/>
      <c r="HZ8" s="173"/>
      <c r="IA8" s="173"/>
      <c r="IB8" s="173"/>
      <c r="IC8" s="173"/>
      <c r="ID8" s="173"/>
      <c r="IE8" s="173"/>
      <c r="IF8" s="173"/>
      <c r="IG8" s="173"/>
      <c r="IH8" s="173"/>
      <c r="II8" s="173"/>
      <c r="IJ8" s="173"/>
      <c r="IK8" s="173"/>
      <c r="IL8" s="173"/>
      <c r="IM8" s="173"/>
      <c r="IN8" s="173"/>
      <c r="IO8" s="173"/>
      <c r="IP8" s="173"/>
      <c r="IQ8" s="173"/>
    </row>
    <row r="9" customHeight="1" spans="1:251">
      <c r="A9" s="161" t="s">
        <v>523</v>
      </c>
      <c r="B9" s="156">
        <v>0</v>
      </c>
      <c r="C9" s="160" t="s">
        <v>329</v>
      </c>
      <c r="D9" s="162"/>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5"/>
      <c r="CN9" s="145"/>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5"/>
      <c r="EG9" s="145"/>
      <c r="EH9" s="145"/>
      <c r="EI9" s="145"/>
      <c r="EJ9" s="145"/>
      <c r="EK9" s="145"/>
      <c r="EL9" s="145"/>
      <c r="EM9" s="145"/>
      <c r="EN9" s="145"/>
      <c r="EO9" s="145"/>
      <c r="EP9" s="145"/>
      <c r="EQ9" s="145"/>
      <c r="ER9" s="145"/>
      <c r="ES9" s="145"/>
      <c r="ET9" s="145"/>
      <c r="EU9" s="145"/>
      <c r="EV9" s="145"/>
      <c r="EW9" s="145"/>
      <c r="EX9" s="145"/>
      <c r="EY9" s="145"/>
      <c r="EZ9" s="145"/>
      <c r="FA9" s="145"/>
      <c r="FB9" s="145"/>
      <c r="FC9" s="145"/>
      <c r="FD9" s="173"/>
      <c r="FE9" s="173"/>
      <c r="FF9" s="173"/>
      <c r="FG9" s="173"/>
      <c r="FH9" s="173"/>
      <c r="FI9" s="173"/>
      <c r="FJ9" s="173"/>
      <c r="FK9" s="173"/>
      <c r="FL9" s="173"/>
      <c r="FM9" s="173"/>
      <c r="FN9" s="173"/>
      <c r="FO9" s="173"/>
      <c r="FP9" s="173"/>
      <c r="FQ9" s="173"/>
      <c r="FR9" s="173"/>
      <c r="FS9" s="173"/>
      <c r="FT9" s="173"/>
      <c r="FU9" s="173"/>
      <c r="FV9" s="173"/>
      <c r="FW9" s="173"/>
      <c r="FX9" s="173"/>
      <c r="FY9" s="173"/>
      <c r="FZ9" s="173"/>
      <c r="GA9" s="173"/>
      <c r="GB9" s="173"/>
      <c r="GC9" s="173"/>
      <c r="GD9" s="173"/>
      <c r="GE9" s="173"/>
      <c r="GF9" s="173"/>
      <c r="GG9" s="173"/>
      <c r="GH9" s="173"/>
      <c r="GI9" s="173"/>
      <c r="GJ9" s="173"/>
      <c r="GK9" s="173"/>
      <c r="GL9" s="173"/>
      <c r="GM9" s="173"/>
      <c r="GN9" s="173"/>
      <c r="GO9" s="173"/>
      <c r="GP9" s="173"/>
      <c r="GQ9" s="173"/>
      <c r="GR9" s="173"/>
      <c r="GS9" s="173"/>
      <c r="GT9" s="173"/>
      <c r="GU9" s="173"/>
      <c r="GV9" s="173"/>
      <c r="GW9" s="173"/>
      <c r="GX9" s="173"/>
      <c r="GY9" s="173"/>
      <c r="GZ9" s="173"/>
      <c r="HA9" s="173"/>
      <c r="HB9" s="173"/>
      <c r="HC9" s="173"/>
      <c r="HD9" s="173"/>
      <c r="HE9" s="173"/>
      <c r="HF9" s="173"/>
      <c r="HG9" s="173"/>
      <c r="HH9" s="173"/>
      <c r="HI9" s="173"/>
      <c r="HJ9" s="173"/>
      <c r="HK9" s="173"/>
      <c r="HL9" s="173"/>
      <c r="HM9" s="173"/>
      <c r="HN9" s="173"/>
      <c r="HO9" s="173"/>
      <c r="HP9" s="173"/>
      <c r="HQ9" s="173"/>
      <c r="HR9" s="173"/>
      <c r="HS9" s="173"/>
      <c r="HT9" s="173"/>
      <c r="HU9" s="173"/>
      <c r="HV9" s="173"/>
      <c r="HW9" s="173"/>
      <c r="HX9" s="173"/>
      <c r="HY9" s="173"/>
      <c r="HZ9" s="173"/>
      <c r="IA9" s="173"/>
      <c r="IB9" s="173"/>
      <c r="IC9" s="173"/>
      <c r="ID9" s="173"/>
      <c r="IE9" s="173"/>
      <c r="IF9" s="173"/>
      <c r="IG9" s="173"/>
      <c r="IH9" s="173"/>
      <c r="II9" s="173"/>
      <c r="IJ9" s="173"/>
      <c r="IK9" s="173"/>
      <c r="IL9" s="173"/>
      <c r="IM9" s="173"/>
      <c r="IN9" s="173"/>
      <c r="IO9" s="173"/>
      <c r="IP9" s="173"/>
      <c r="IQ9" s="173"/>
    </row>
    <row r="10" customHeight="1" spans="1:251">
      <c r="A10" s="163" t="s">
        <v>524</v>
      </c>
      <c r="B10" s="164">
        <v>0</v>
      </c>
      <c r="C10" s="160" t="s">
        <v>331</v>
      </c>
      <c r="D10" s="162"/>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145"/>
      <c r="BK10" s="145"/>
      <c r="BL10" s="145"/>
      <c r="BM10" s="145"/>
      <c r="BN10" s="145"/>
      <c r="BO10" s="145"/>
      <c r="BP10" s="145"/>
      <c r="BQ10" s="145"/>
      <c r="BR10" s="145"/>
      <c r="BS10" s="145"/>
      <c r="BT10" s="145"/>
      <c r="BU10" s="145"/>
      <c r="BV10" s="145"/>
      <c r="BW10" s="145"/>
      <c r="BX10" s="145"/>
      <c r="BY10" s="145"/>
      <c r="BZ10" s="145"/>
      <c r="CA10" s="145"/>
      <c r="CB10" s="145"/>
      <c r="CC10" s="145"/>
      <c r="CD10" s="145"/>
      <c r="CE10" s="145"/>
      <c r="CF10" s="145"/>
      <c r="CG10" s="145"/>
      <c r="CH10" s="145"/>
      <c r="CI10" s="145"/>
      <c r="CJ10" s="145"/>
      <c r="CK10" s="145"/>
      <c r="CL10" s="145"/>
      <c r="CM10" s="145"/>
      <c r="CN10" s="145"/>
      <c r="CO10" s="145"/>
      <c r="CP10" s="145"/>
      <c r="CQ10" s="145"/>
      <c r="CR10" s="145"/>
      <c r="CS10" s="145"/>
      <c r="CT10" s="145"/>
      <c r="CU10" s="145"/>
      <c r="CV10" s="145"/>
      <c r="CW10" s="145"/>
      <c r="CX10" s="145"/>
      <c r="CY10" s="145"/>
      <c r="CZ10" s="145"/>
      <c r="DA10" s="145"/>
      <c r="DB10" s="145"/>
      <c r="DC10" s="145"/>
      <c r="DD10" s="145"/>
      <c r="DE10" s="145"/>
      <c r="DF10" s="145"/>
      <c r="DG10" s="145"/>
      <c r="DH10" s="145"/>
      <c r="DI10" s="145"/>
      <c r="DJ10" s="145"/>
      <c r="DK10" s="145"/>
      <c r="DL10" s="145"/>
      <c r="DM10" s="145"/>
      <c r="DN10" s="145"/>
      <c r="DO10" s="145"/>
      <c r="DP10" s="145"/>
      <c r="DQ10" s="145"/>
      <c r="DR10" s="145"/>
      <c r="DS10" s="145"/>
      <c r="DT10" s="145"/>
      <c r="DU10" s="145"/>
      <c r="DV10" s="145"/>
      <c r="DW10" s="145"/>
      <c r="DX10" s="145"/>
      <c r="DY10" s="145"/>
      <c r="DZ10" s="145"/>
      <c r="EA10" s="145"/>
      <c r="EB10" s="145"/>
      <c r="EC10" s="145"/>
      <c r="ED10" s="145"/>
      <c r="EE10" s="145"/>
      <c r="EF10" s="145"/>
      <c r="EG10" s="145"/>
      <c r="EH10" s="145"/>
      <c r="EI10" s="145"/>
      <c r="EJ10" s="145"/>
      <c r="EK10" s="145"/>
      <c r="EL10" s="145"/>
      <c r="EM10" s="145"/>
      <c r="EN10" s="145"/>
      <c r="EO10" s="145"/>
      <c r="EP10" s="145"/>
      <c r="EQ10" s="145"/>
      <c r="ER10" s="145"/>
      <c r="ES10" s="145"/>
      <c r="ET10" s="145"/>
      <c r="EU10" s="145"/>
      <c r="EV10" s="145"/>
      <c r="EW10" s="145"/>
      <c r="EX10" s="145"/>
      <c r="EY10" s="145"/>
      <c r="EZ10" s="145"/>
      <c r="FA10" s="145"/>
      <c r="FB10" s="145"/>
      <c r="FC10" s="145"/>
      <c r="FD10" s="173"/>
      <c r="FE10" s="173"/>
      <c r="FF10" s="173"/>
      <c r="FG10" s="173"/>
      <c r="FH10" s="173"/>
      <c r="FI10" s="173"/>
      <c r="FJ10" s="173"/>
      <c r="FK10" s="173"/>
      <c r="FL10" s="173"/>
      <c r="FM10" s="173"/>
      <c r="FN10" s="173"/>
      <c r="FO10" s="173"/>
      <c r="FP10" s="173"/>
      <c r="FQ10" s="173"/>
      <c r="FR10" s="173"/>
      <c r="FS10" s="173"/>
      <c r="FT10" s="173"/>
      <c r="FU10" s="173"/>
      <c r="FV10" s="173"/>
      <c r="FW10" s="173"/>
      <c r="FX10" s="173"/>
      <c r="FY10" s="173"/>
      <c r="FZ10" s="173"/>
      <c r="GA10" s="173"/>
      <c r="GB10" s="173"/>
      <c r="GC10" s="173"/>
      <c r="GD10" s="173"/>
      <c r="GE10" s="173"/>
      <c r="GF10" s="173"/>
      <c r="GG10" s="173"/>
      <c r="GH10" s="173"/>
      <c r="GI10" s="173"/>
      <c r="GJ10" s="173"/>
      <c r="GK10" s="173"/>
      <c r="GL10" s="173"/>
      <c r="GM10" s="173"/>
      <c r="GN10" s="173"/>
      <c r="GO10" s="173"/>
      <c r="GP10" s="173"/>
      <c r="GQ10" s="173"/>
      <c r="GR10" s="173"/>
      <c r="GS10" s="173"/>
      <c r="GT10" s="173"/>
      <c r="GU10" s="173"/>
      <c r="GV10" s="173"/>
      <c r="GW10" s="173"/>
      <c r="GX10" s="173"/>
      <c r="GY10" s="173"/>
      <c r="GZ10" s="173"/>
      <c r="HA10" s="173"/>
      <c r="HB10" s="173"/>
      <c r="HC10" s="173"/>
      <c r="HD10" s="173"/>
      <c r="HE10" s="173"/>
      <c r="HF10" s="173"/>
      <c r="HG10" s="173"/>
      <c r="HH10" s="173"/>
      <c r="HI10" s="173"/>
      <c r="HJ10" s="173"/>
      <c r="HK10" s="173"/>
      <c r="HL10" s="173"/>
      <c r="HM10" s="173"/>
      <c r="HN10" s="173"/>
      <c r="HO10" s="173"/>
      <c r="HP10" s="173"/>
      <c r="HQ10" s="173"/>
      <c r="HR10" s="173"/>
      <c r="HS10" s="173"/>
      <c r="HT10" s="173"/>
      <c r="HU10" s="173"/>
      <c r="HV10" s="173"/>
      <c r="HW10" s="173"/>
      <c r="HX10" s="173"/>
      <c r="HY10" s="173"/>
      <c r="HZ10" s="173"/>
      <c r="IA10" s="173"/>
      <c r="IB10" s="173"/>
      <c r="IC10" s="173"/>
      <c r="ID10" s="173"/>
      <c r="IE10" s="173"/>
      <c r="IF10" s="173"/>
      <c r="IG10" s="173"/>
      <c r="IH10" s="173"/>
      <c r="II10" s="173"/>
      <c r="IJ10" s="173"/>
      <c r="IK10" s="173"/>
      <c r="IL10" s="173"/>
      <c r="IM10" s="173"/>
      <c r="IN10" s="173"/>
      <c r="IO10" s="173"/>
      <c r="IP10" s="173"/>
      <c r="IQ10" s="173"/>
    </row>
    <row r="11" customHeight="1" spans="1:251">
      <c r="A11" s="163" t="s">
        <v>525</v>
      </c>
      <c r="B11" s="164">
        <v>0</v>
      </c>
      <c r="C11" s="160" t="s">
        <v>332</v>
      </c>
      <c r="D11" s="158">
        <v>370.283958</v>
      </c>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5"/>
      <c r="EG11" s="145"/>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73"/>
      <c r="FE11" s="173"/>
      <c r="FF11" s="173"/>
      <c r="FG11" s="173"/>
      <c r="FH11" s="173"/>
      <c r="FI11" s="173"/>
      <c r="FJ11" s="173"/>
      <c r="FK11" s="173"/>
      <c r="FL11" s="173"/>
      <c r="FM11" s="173"/>
      <c r="FN11" s="173"/>
      <c r="FO11" s="173"/>
      <c r="FP11" s="173"/>
      <c r="FQ11" s="173"/>
      <c r="FR11" s="173"/>
      <c r="FS11" s="173"/>
      <c r="FT11" s="173"/>
      <c r="FU11" s="173"/>
      <c r="FV11" s="173"/>
      <c r="FW11" s="173"/>
      <c r="FX11" s="173"/>
      <c r="FY11" s="173"/>
      <c r="FZ11" s="173"/>
      <c r="GA11" s="173"/>
      <c r="GB11" s="173"/>
      <c r="GC11" s="173"/>
      <c r="GD11" s="173"/>
      <c r="GE11" s="173"/>
      <c r="GF11" s="173"/>
      <c r="GG11" s="173"/>
      <c r="GH11" s="173"/>
      <c r="GI11" s="173"/>
      <c r="GJ11" s="173"/>
      <c r="GK11" s="173"/>
      <c r="GL11" s="173"/>
      <c r="GM11" s="173"/>
      <c r="GN11" s="173"/>
      <c r="GO11" s="173"/>
      <c r="GP11" s="173"/>
      <c r="GQ11" s="173"/>
      <c r="GR11" s="173"/>
      <c r="GS11" s="173"/>
      <c r="GT11" s="173"/>
      <c r="GU11" s="173"/>
      <c r="GV11" s="173"/>
      <c r="GW11" s="173"/>
      <c r="GX11" s="173"/>
      <c r="GY11" s="173"/>
      <c r="GZ11" s="173"/>
      <c r="HA11" s="173"/>
      <c r="HB11" s="173"/>
      <c r="HC11" s="173"/>
      <c r="HD11" s="173"/>
      <c r="HE11" s="173"/>
      <c r="HF11" s="173"/>
      <c r="HG11" s="173"/>
      <c r="HH11" s="173"/>
      <c r="HI11" s="173"/>
      <c r="HJ11" s="173"/>
      <c r="HK11" s="173"/>
      <c r="HL11" s="173"/>
      <c r="HM11" s="173"/>
      <c r="HN11" s="173"/>
      <c r="HO11" s="173"/>
      <c r="HP11" s="173"/>
      <c r="HQ11" s="173"/>
      <c r="HR11" s="173"/>
      <c r="HS11" s="173"/>
      <c r="HT11" s="173"/>
      <c r="HU11" s="173"/>
      <c r="HV11" s="173"/>
      <c r="HW11" s="173"/>
      <c r="HX11" s="173"/>
      <c r="HY11" s="173"/>
      <c r="HZ11" s="173"/>
      <c r="IA11" s="173"/>
      <c r="IB11" s="173"/>
      <c r="IC11" s="173"/>
      <c r="ID11" s="173"/>
      <c r="IE11" s="173"/>
      <c r="IF11" s="173"/>
      <c r="IG11" s="173"/>
      <c r="IH11" s="173"/>
      <c r="II11" s="173"/>
      <c r="IJ11" s="173"/>
      <c r="IK11" s="173"/>
      <c r="IL11" s="173"/>
      <c r="IM11" s="173"/>
      <c r="IN11" s="173"/>
      <c r="IO11" s="173"/>
      <c r="IP11" s="173"/>
      <c r="IQ11" s="173"/>
    </row>
    <row r="12" customHeight="1" spans="1:251">
      <c r="A12" s="163" t="s">
        <v>526</v>
      </c>
      <c r="B12" s="120">
        <v>0</v>
      </c>
      <c r="C12" s="165" t="s">
        <v>333</v>
      </c>
      <c r="D12" s="158">
        <v>8.249616</v>
      </c>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145"/>
      <c r="BI12" s="145"/>
      <c r="BJ12" s="145"/>
      <c r="BK12" s="145"/>
      <c r="BL12" s="145"/>
      <c r="BM12" s="145"/>
      <c r="BN12" s="145"/>
      <c r="BO12" s="145"/>
      <c r="BP12" s="145"/>
      <c r="BQ12" s="145"/>
      <c r="BR12" s="145"/>
      <c r="BS12" s="145"/>
      <c r="BT12" s="145"/>
      <c r="BU12" s="145"/>
      <c r="BV12" s="145"/>
      <c r="BW12" s="145"/>
      <c r="BX12" s="145"/>
      <c r="BY12" s="145"/>
      <c r="BZ12" s="145"/>
      <c r="CA12" s="145"/>
      <c r="CB12" s="145"/>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5"/>
      <c r="CZ12" s="145"/>
      <c r="DA12" s="145"/>
      <c r="DB12" s="145"/>
      <c r="DC12" s="145"/>
      <c r="DD12" s="145"/>
      <c r="DE12" s="145"/>
      <c r="DF12" s="145"/>
      <c r="DG12" s="145"/>
      <c r="DH12" s="145"/>
      <c r="DI12" s="145"/>
      <c r="DJ12" s="145"/>
      <c r="DK12" s="145"/>
      <c r="DL12" s="145"/>
      <c r="DM12" s="145"/>
      <c r="DN12" s="145"/>
      <c r="DO12" s="145"/>
      <c r="DP12" s="145"/>
      <c r="DQ12" s="145"/>
      <c r="DR12" s="145"/>
      <c r="DS12" s="145"/>
      <c r="DT12" s="145"/>
      <c r="DU12" s="145"/>
      <c r="DV12" s="145"/>
      <c r="DW12" s="145"/>
      <c r="DX12" s="145"/>
      <c r="DY12" s="145"/>
      <c r="DZ12" s="145"/>
      <c r="EA12" s="145"/>
      <c r="EB12" s="145"/>
      <c r="EC12" s="145"/>
      <c r="ED12" s="145"/>
      <c r="EE12" s="145"/>
      <c r="EF12" s="145"/>
      <c r="EG12" s="145"/>
      <c r="EH12" s="145"/>
      <c r="EI12" s="145"/>
      <c r="EJ12" s="145"/>
      <c r="EK12" s="145"/>
      <c r="EL12" s="145"/>
      <c r="EM12" s="145"/>
      <c r="EN12" s="145"/>
      <c r="EO12" s="145"/>
      <c r="EP12" s="145"/>
      <c r="EQ12" s="145"/>
      <c r="ER12" s="145"/>
      <c r="ES12" s="145"/>
      <c r="ET12" s="145"/>
      <c r="EU12" s="145"/>
      <c r="EV12" s="145"/>
      <c r="EW12" s="145"/>
      <c r="EX12" s="145"/>
      <c r="EY12" s="145"/>
      <c r="EZ12" s="145"/>
      <c r="FA12" s="145"/>
      <c r="FB12" s="145"/>
      <c r="FC12" s="145"/>
      <c r="FD12" s="173"/>
      <c r="FE12" s="173"/>
      <c r="FF12" s="173"/>
      <c r="FG12" s="173"/>
      <c r="FH12" s="173"/>
      <c r="FI12" s="173"/>
      <c r="FJ12" s="173"/>
      <c r="FK12" s="173"/>
      <c r="FL12" s="173"/>
      <c r="FM12" s="173"/>
      <c r="FN12" s="173"/>
      <c r="FO12" s="173"/>
      <c r="FP12" s="173"/>
      <c r="FQ12" s="173"/>
      <c r="FR12" s="173"/>
      <c r="FS12" s="173"/>
      <c r="FT12" s="173"/>
      <c r="FU12" s="173"/>
      <c r="FV12" s="173"/>
      <c r="FW12" s="173"/>
      <c r="FX12" s="173"/>
      <c r="FY12" s="173"/>
      <c r="FZ12" s="173"/>
      <c r="GA12" s="173"/>
      <c r="GB12" s="173"/>
      <c r="GC12" s="173"/>
      <c r="GD12" s="173"/>
      <c r="GE12" s="173"/>
      <c r="GF12" s="173"/>
      <c r="GG12" s="173"/>
      <c r="GH12" s="173"/>
      <c r="GI12" s="173"/>
      <c r="GJ12" s="173"/>
      <c r="GK12" s="173"/>
      <c r="GL12" s="173"/>
      <c r="GM12" s="173"/>
      <c r="GN12" s="173"/>
      <c r="GO12" s="173"/>
      <c r="GP12" s="173"/>
      <c r="GQ12" s="173"/>
      <c r="GR12" s="173"/>
      <c r="GS12" s="173"/>
      <c r="GT12" s="173"/>
      <c r="GU12" s="173"/>
      <c r="GV12" s="173"/>
      <c r="GW12" s="173"/>
      <c r="GX12" s="173"/>
      <c r="GY12" s="173"/>
      <c r="GZ12" s="173"/>
      <c r="HA12" s="173"/>
      <c r="HB12" s="173"/>
      <c r="HC12" s="173"/>
      <c r="HD12" s="173"/>
      <c r="HE12" s="173"/>
      <c r="HF12" s="173"/>
      <c r="HG12" s="173"/>
      <c r="HH12" s="173"/>
      <c r="HI12" s="173"/>
      <c r="HJ12" s="173"/>
      <c r="HK12" s="173"/>
      <c r="HL12" s="173"/>
      <c r="HM12" s="173"/>
      <c r="HN12" s="173"/>
      <c r="HO12" s="173"/>
      <c r="HP12" s="173"/>
      <c r="HQ12" s="173"/>
      <c r="HR12" s="173"/>
      <c r="HS12" s="173"/>
      <c r="HT12" s="173"/>
      <c r="HU12" s="173"/>
      <c r="HV12" s="173"/>
      <c r="HW12" s="173"/>
      <c r="HX12" s="173"/>
      <c r="HY12" s="173"/>
      <c r="HZ12" s="173"/>
      <c r="IA12" s="173"/>
      <c r="IB12" s="173"/>
      <c r="IC12" s="173"/>
      <c r="ID12" s="173"/>
      <c r="IE12" s="173"/>
      <c r="IF12" s="173"/>
      <c r="IG12" s="173"/>
      <c r="IH12" s="173"/>
      <c r="II12" s="173"/>
      <c r="IJ12" s="173"/>
      <c r="IK12" s="173"/>
      <c r="IL12" s="173"/>
      <c r="IM12" s="173"/>
      <c r="IN12" s="173"/>
      <c r="IO12" s="173"/>
      <c r="IP12" s="173"/>
      <c r="IQ12" s="173"/>
    </row>
    <row r="13" customHeight="1" spans="1:251">
      <c r="A13" s="166" t="s">
        <v>527</v>
      </c>
      <c r="B13" s="167">
        <f>SUM(B7:B12)</f>
        <v>209.125578</v>
      </c>
      <c r="C13" s="168" t="s">
        <v>528</v>
      </c>
      <c r="D13" s="169">
        <f>SUM(D7:D12)</f>
        <v>403.163752</v>
      </c>
      <c r="F13" s="107"/>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5"/>
      <c r="BL13" s="145"/>
      <c r="BM13" s="145"/>
      <c r="BN13" s="145"/>
      <c r="BO13" s="145"/>
      <c r="BP13" s="145"/>
      <c r="BQ13" s="145"/>
      <c r="BR13" s="145"/>
      <c r="BS13" s="145"/>
      <c r="BT13" s="145"/>
      <c r="BU13" s="145"/>
      <c r="BV13" s="145"/>
      <c r="BW13" s="145"/>
      <c r="BX13" s="145"/>
      <c r="BY13" s="145"/>
      <c r="BZ13" s="145"/>
      <c r="CA13" s="145"/>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c r="CZ13" s="145"/>
      <c r="DA13" s="145"/>
      <c r="DB13" s="145"/>
      <c r="DC13" s="145"/>
      <c r="DD13" s="145"/>
      <c r="DE13" s="145"/>
      <c r="DF13" s="145"/>
      <c r="DG13" s="145"/>
      <c r="DH13" s="145"/>
      <c r="DI13" s="145"/>
      <c r="DJ13" s="145"/>
      <c r="DK13" s="145"/>
      <c r="DL13" s="145"/>
      <c r="DM13" s="145"/>
      <c r="DN13" s="145"/>
      <c r="DO13" s="145"/>
      <c r="DP13" s="145"/>
      <c r="DQ13" s="145"/>
      <c r="DR13" s="145"/>
      <c r="DS13" s="145"/>
      <c r="DT13" s="145"/>
      <c r="DU13" s="145"/>
      <c r="DV13" s="145"/>
      <c r="DW13" s="145"/>
      <c r="DX13" s="145"/>
      <c r="DY13" s="145"/>
      <c r="DZ13" s="145"/>
      <c r="EA13" s="145"/>
      <c r="EB13" s="145"/>
      <c r="EC13" s="145"/>
      <c r="ED13" s="145"/>
      <c r="EE13" s="145"/>
      <c r="EF13" s="145"/>
      <c r="EG13" s="145"/>
      <c r="EH13" s="145"/>
      <c r="EI13" s="145"/>
      <c r="EJ13" s="145"/>
      <c r="EK13" s="145"/>
      <c r="EL13" s="145"/>
      <c r="EM13" s="145"/>
      <c r="EN13" s="145"/>
      <c r="EO13" s="145"/>
      <c r="EP13" s="145"/>
      <c r="EQ13" s="145"/>
      <c r="ER13" s="145"/>
      <c r="ES13" s="145"/>
      <c r="ET13" s="145"/>
      <c r="EU13" s="145"/>
      <c r="EV13" s="145"/>
      <c r="EW13" s="145"/>
      <c r="EX13" s="145"/>
      <c r="EY13" s="145"/>
      <c r="EZ13" s="145"/>
      <c r="FA13" s="145"/>
      <c r="FB13" s="145"/>
      <c r="FC13" s="145"/>
      <c r="FD13" s="173"/>
      <c r="FE13" s="173"/>
      <c r="FF13" s="173"/>
      <c r="FG13" s="173"/>
      <c r="FH13" s="173"/>
      <c r="FI13" s="173"/>
      <c r="FJ13" s="173"/>
      <c r="FK13" s="173"/>
      <c r="FL13" s="173"/>
      <c r="FM13" s="173"/>
      <c r="FN13" s="173"/>
      <c r="FO13" s="173"/>
      <c r="FP13" s="173"/>
      <c r="FQ13" s="173"/>
      <c r="FR13" s="173"/>
      <c r="FS13" s="173"/>
      <c r="FT13" s="173"/>
      <c r="FU13" s="173"/>
      <c r="FV13" s="173"/>
      <c r="FW13" s="173"/>
      <c r="FX13" s="173"/>
      <c r="FY13" s="173"/>
      <c r="FZ13" s="173"/>
      <c r="GA13" s="173"/>
      <c r="GB13" s="173"/>
      <c r="GC13" s="173"/>
      <c r="GD13" s="173"/>
      <c r="GE13" s="173"/>
      <c r="GF13" s="173"/>
      <c r="GG13" s="173"/>
      <c r="GH13" s="173"/>
      <c r="GI13" s="173"/>
      <c r="GJ13" s="173"/>
      <c r="GK13" s="173"/>
      <c r="GL13" s="173"/>
      <c r="GM13" s="173"/>
      <c r="GN13" s="173"/>
      <c r="GO13" s="173"/>
      <c r="GP13" s="173"/>
      <c r="GQ13" s="173"/>
      <c r="GR13" s="173"/>
      <c r="GS13" s="173"/>
      <c r="GT13" s="173"/>
      <c r="GU13" s="173"/>
      <c r="GV13" s="173"/>
      <c r="GW13" s="173"/>
      <c r="GX13" s="173"/>
      <c r="GY13" s="173"/>
      <c r="GZ13" s="173"/>
      <c r="HA13" s="173"/>
      <c r="HB13" s="173"/>
      <c r="HC13" s="173"/>
      <c r="HD13" s="173"/>
      <c r="HE13" s="173"/>
      <c r="HF13" s="173"/>
      <c r="HG13" s="173"/>
      <c r="HH13" s="173"/>
      <c r="HI13" s="173"/>
      <c r="HJ13" s="173"/>
      <c r="HK13" s="173"/>
      <c r="HL13" s="173"/>
      <c r="HM13" s="173"/>
      <c r="HN13" s="173"/>
      <c r="HO13" s="173"/>
      <c r="HP13" s="173"/>
      <c r="HQ13" s="173"/>
      <c r="HR13" s="173"/>
      <c r="HS13" s="173"/>
      <c r="HT13" s="173"/>
      <c r="HU13" s="173"/>
      <c r="HV13" s="173"/>
      <c r="HW13" s="173"/>
      <c r="HX13" s="173"/>
      <c r="HY13" s="173"/>
      <c r="HZ13" s="173"/>
      <c r="IA13" s="173"/>
      <c r="IB13" s="173"/>
      <c r="IC13" s="173"/>
      <c r="ID13" s="173"/>
      <c r="IE13" s="173"/>
      <c r="IF13" s="173"/>
      <c r="IG13" s="173"/>
      <c r="IH13" s="173"/>
      <c r="II13" s="173"/>
      <c r="IJ13" s="173"/>
      <c r="IK13" s="173"/>
      <c r="IL13" s="173"/>
      <c r="IM13" s="173"/>
      <c r="IN13" s="173"/>
      <c r="IO13" s="173"/>
      <c r="IP13" s="173"/>
      <c r="IQ13" s="173"/>
    </row>
    <row r="14" customHeight="1" spans="1:251">
      <c r="A14" s="163" t="s">
        <v>529</v>
      </c>
      <c r="B14" s="167"/>
      <c r="C14" s="160" t="s">
        <v>530</v>
      </c>
      <c r="D14" s="169">
        <f>B16-D13</f>
        <v>0</v>
      </c>
      <c r="E14" s="107"/>
      <c r="F14" s="107"/>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c r="BQ14" s="145"/>
      <c r="BR14" s="145"/>
      <c r="BS14" s="145"/>
      <c r="BT14" s="145"/>
      <c r="BU14" s="145"/>
      <c r="BV14" s="145"/>
      <c r="BW14" s="145"/>
      <c r="BX14" s="145"/>
      <c r="BY14" s="145"/>
      <c r="BZ14" s="145"/>
      <c r="CA14" s="145"/>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c r="CZ14" s="145"/>
      <c r="DA14" s="145"/>
      <c r="DB14" s="145"/>
      <c r="DC14" s="145"/>
      <c r="DD14" s="145"/>
      <c r="DE14" s="145"/>
      <c r="DF14" s="145"/>
      <c r="DG14" s="145"/>
      <c r="DH14" s="145"/>
      <c r="DI14" s="145"/>
      <c r="DJ14" s="145"/>
      <c r="DK14" s="145"/>
      <c r="DL14" s="145"/>
      <c r="DM14" s="145"/>
      <c r="DN14" s="145"/>
      <c r="DO14" s="145"/>
      <c r="DP14" s="145"/>
      <c r="DQ14" s="145"/>
      <c r="DR14" s="145"/>
      <c r="DS14" s="145"/>
      <c r="DT14" s="145"/>
      <c r="DU14" s="145"/>
      <c r="DV14" s="145"/>
      <c r="DW14" s="145"/>
      <c r="DX14" s="145"/>
      <c r="DY14" s="145"/>
      <c r="DZ14" s="145"/>
      <c r="EA14" s="145"/>
      <c r="EB14" s="145"/>
      <c r="EC14" s="145"/>
      <c r="ED14" s="145"/>
      <c r="EE14" s="145"/>
      <c r="EF14" s="145"/>
      <c r="EG14" s="145"/>
      <c r="EH14" s="145"/>
      <c r="EI14" s="145"/>
      <c r="EJ14" s="145"/>
      <c r="EK14" s="145"/>
      <c r="EL14" s="145"/>
      <c r="EM14" s="145"/>
      <c r="EN14" s="145"/>
      <c r="EO14" s="145"/>
      <c r="EP14" s="145"/>
      <c r="EQ14" s="145"/>
      <c r="ER14" s="145"/>
      <c r="ES14" s="145"/>
      <c r="ET14" s="145"/>
      <c r="EU14" s="145"/>
      <c r="EV14" s="145"/>
      <c r="EW14" s="145"/>
      <c r="EX14" s="145"/>
      <c r="EY14" s="145"/>
      <c r="EZ14" s="145"/>
      <c r="FA14" s="145"/>
      <c r="FB14" s="145"/>
      <c r="FC14" s="145"/>
      <c r="FD14" s="173"/>
      <c r="FE14" s="173"/>
      <c r="FF14" s="173"/>
      <c r="FG14" s="173"/>
      <c r="FH14" s="173"/>
      <c r="FI14" s="173"/>
      <c r="FJ14" s="173"/>
      <c r="FK14" s="173"/>
      <c r="FL14" s="173"/>
      <c r="FM14" s="173"/>
      <c r="FN14" s="173"/>
      <c r="FO14" s="173"/>
      <c r="FP14" s="173"/>
      <c r="FQ14" s="173"/>
      <c r="FR14" s="173"/>
      <c r="FS14" s="173"/>
      <c r="FT14" s="173"/>
      <c r="FU14" s="173"/>
      <c r="FV14" s="173"/>
      <c r="FW14" s="173"/>
      <c r="FX14" s="173"/>
      <c r="FY14" s="173"/>
      <c r="FZ14" s="173"/>
      <c r="GA14" s="173"/>
      <c r="GB14" s="173"/>
      <c r="GC14" s="173"/>
      <c r="GD14" s="173"/>
      <c r="GE14" s="173"/>
      <c r="GF14" s="173"/>
      <c r="GG14" s="173"/>
      <c r="GH14" s="173"/>
      <c r="GI14" s="173"/>
      <c r="GJ14" s="173"/>
      <c r="GK14" s="173"/>
      <c r="GL14" s="173"/>
      <c r="GM14" s="173"/>
      <c r="GN14" s="173"/>
      <c r="GO14" s="173"/>
      <c r="GP14" s="173"/>
      <c r="GQ14" s="173"/>
      <c r="GR14" s="173"/>
      <c r="GS14" s="173"/>
      <c r="GT14" s="173"/>
      <c r="GU14" s="173"/>
      <c r="GV14" s="173"/>
      <c r="GW14" s="173"/>
      <c r="GX14" s="173"/>
      <c r="GY14" s="173"/>
      <c r="GZ14" s="173"/>
      <c r="HA14" s="173"/>
      <c r="HB14" s="173"/>
      <c r="HC14" s="173"/>
      <c r="HD14" s="173"/>
      <c r="HE14" s="173"/>
      <c r="HF14" s="173"/>
      <c r="HG14" s="173"/>
      <c r="HH14" s="173"/>
      <c r="HI14" s="173"/>
      <c r="HJ14" s="173"/>
      <c r="HK14" s="173"/>
      <c r="HL14" s="173"/>
      <c r="HM14" s="173"/>
      <c r="HN14" s="173"/>
      <c r="HO14" s="173"/>
      <c r="HP14" s="173"/>
      <c r="HQ14" s="173"/>
      <c r="HR14" s="173"/>
      <c r="HS14" s="173"/>
      <c r="HT14" s="173"/>
      <c r="HU14" s="173"/>
      <c r="HV14" s="173"/>
      <c r="HW14" s="173"/>
      <c r="HX14" s="173"/>
      <c r="HY14" s="173"/>
      <c r="HZ14" s="173"/>
      <c r="IA14" s="173"/>
      <c r="IB14" s="173"/>
      <c r="IC14" s="173"/>
      <c r="ID14" s="173"/>
      <c r="IE14" s="173"/>
      <c r="IF14" s="173"/>
      <c r="IG14" s="173"/>
      <c r="IH14" s="173"/>
      <c r="II14" s="173"/>
      <c r="IJ14" s="173"/>
      <c r="IK14" s="173"/>
      <c r="IL14" s="173"/>
      <c r="IM14" s="173"/>
      <c r="IN14" s="173"/>
      <c r="IO14" s="173"/>
      <c r="IP14" s="173"/>
      <c r="IQ14" s="173"/>
    </row>
    <row r="15" customHeight="1" spans="1:251">
      <c r="A15" s="163" t="s">
        <v>531</v>
      </c>
      <c r="B15" s="120">
        <v>194.038174</v>
      </c>
      <c r="C15" s="165"/>
      <c r="D15" s="169"/>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5"/>
      <c r="AZ15" s="145"/>
      <c r="BA15" s="145"/>
      <c r="BB15" s="145"/>
      <c r="BC15" s="145"/>
      <c r="BD15" s="145"/>
      <c r="BE15" s="145"/>
      <c r="BF15" s="145"/>
      <c r="BG15" s="145"/>
      <c r="BH15" s="145"/>
      <c r="BI15" s="145"/>
      <c r="BJ15" s="145"/>
      <c r="BK15" s="145"/>
      <c r="BL15" s="145"/>
      <c r="BM15" s="145"/>
      <c r="BN15" s="145"/>
      <c r="BO15" s="145"/>
      <c r="BP15" s="145"/>
      <c r="BQ15" s="145"/>
      <c r="BR15" s="145"/>
      <c r="BS15" s="145"/>
      <c r="BT15" s="145"/>
      <c r="BU15" s="145"/>
      <c r="BV15" s="145"/>
      <c r="BW15" s="145"/>
      <c r="BX15" s="145"/>
      <c r="BY15" s="145"/>
      <c r="BZ15" s="145"/>
      <c r="CA15" s="145"/>
      <c r="CB15" s="145"/>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5"/>
      <c r="CZ15" s="145"/>
      <c r="DA15" s="145"/>
      <c r="DB15" s="145"/>
      <c r="DC15" s="145"/>
      <c r="DD15" s="145"/>
      <c r="DE15" s="145"/>
      <c r="DF15" s="145"/>
      <c r="DG15" s="145"/>
      <c r="DH15" s="145"/>
      <c r="DI15" s="145"/>
      <c r="DJ15" s="145"/>
      <c r="DK15" s="145"/>
      <c r="DL15" s="145"/>
      <c r="DM15" s="145"/>
      <c r="DN15" s="145"/>
      <c r="DO15" s="145"/>
      <c r="DP15" s="145"/>
      <c r="DQ15" s="145"/>
      <c r="DR15" s="145"/>
      <c r="DS15" s="145"/>
      <c r="DT15" s="145"/>
      <c r="DU15" s="145"/>
      <c r="DV15" s="145"/>
      <c r="DW15" s="145"/>
      <c r="DX15" s="145"/>
      <c r="DY15" s="145"/>
      <c r="DZ15" s="145"/>
      <c r="EA15" s="145"/>
      <c r="EB15" s="145"/>
      <c r="EC15" s="145"/>
      <c r="ED15" s="145"/>
      <c r="EE15" s="145"/>
      <c r="EF15" s="145"/>
      <c r="EG15" s="145"/>
      <c r="EH15" s="145"/>
      <c r="EI15" s="145"/>
      <c r="EJ15" s="145"/>
      <c r="EK15" s="145"/>
      <c r="EL15" s="145"/>
      <c r="EM15" s="145"/>
      <c r="EN15" s="145"/>
      <c r="EO15" s="145"/>
      <c r="EP15" s="145"/>
      <c r="EQ15" s="145"/>
      <c r="ER15" s="145"/>
      <c r="ES15" s="145"/>
      <c r="ET15" s="145"/>
      <c r="EU15" s="145"/>
      <c r="EV15" s="145"/>
      <c r="EW15" s="145"/>
      <c r="EX15" s="145"/>
      <c r="EY15" s="145"/>
      <c r="EZ15" s="145"/>
      <c r="FA15" s="145"/>
      <c r="FB15" s="145"/>
      <c r="FC15" s="145"/>
      <c r="FD15" s="173"/>
      <c r="FE15" s="173"/>
      <c r="FF15" s="173"/>
      <c r="FG15" s="173"/>
      <c r="FH15" s="173"/>
      <c r="FI15" s="173"/>
      <c r="FJ15" s="173"/>
      <c r="FK15" s="173"/>
      <c r="FL15" s="173"/>
      <c r="FM15" s="173"/>
      <c r="FN15" s="173"/>
      <c r="FO15" s="173"/>
      <c r="FP15" s="173"/>
      <c r="FQ15" s="173"/>
      <c r="FR15" s="173"/>
      <c r="FS15" s="173"/>
      <c r="FT15" s="173"/>
      <c r="FU15" s="173"/>
      <c r="FV15" s="173"/>
      <c r="FW15" s="173"/>
      <c r="FX15" s="173"/>
      <c r="FY15" s="173"/>
      <c r="FZ15" s="173"/>
      <c r="GA15" s="173"/>
      <c r="GB15" s="173"/>
      <c r="GC15" s="173"/>
      <c r="GD15" s="173"/>
      <c r="GE15" s="173"/>
      <c r="GF15" s="173"/>
      <c r="GG15" s="173"/>
      <c r="GH15" s="173"/>
      <c r="GI15" s="173"/>
      <c r="GJ15" s="173"/>
      <c r="GK15" s="173"/>
      <c r="GL15" s="173"/>
      <c r="GM15" s="173"/>
      <c r="GN15" s="173"/>
      <c r="GO15" s="173"/>
      <c r="GP15" s="173"/>
      <c r="GQ15" s="173"/>
      <c r="GR15" s="173"/>
      <c r="GS15" s="173"/>
      <c r="GT15" s="173"/>
      <c r="GU15" s="173"/>
      <c r="GV15" s="173"/>
      <c r="GW15" s="173"/>
      <c r="GX15" s="173"/>
      <c r="GY15" s="173"/>
      <c r="GZ15" s="173"/>
      <c r="HA15" s="173"/>
      <c r="HB15" s="173"/>
      <c r="HC15" s="173"/>
      <c r="HD15" s="173"/>
      <c r="HE15" s="173"/>
      <c r="HF15" s="173"/>
      <c r="HG15" s="173"/>
      <c r="HH15" s="173"/>
      <c r="HI15" s="173"/>
      <c r="HJ15" s="173"/>
      <c r="HK15" s="173"/>
      <c r="HL15" s="173"/>
      <c r="HM15" s="173"/>
      <c r="HN15" s="173"/>
      <c r="HO15" s="173"/>
      <c r="HP15" s="173"/>
      <c r="HQ15" s="173"/>
      <c r="HR15" s="173"/>
      <c r="HS15" s="173"/>
      <c r="HT15" s="173"/>
      <c r="HU15" s="173"/>
      <c r="HV15" s="173"/>
      <c r="HW15" s="173"/>
      <c r="HX15" s="173"/>
      <c r="HY15" s="173"/>
      <c r="HZ15" s="173"/>
      <c r="IA15" s="173"/>
      <c r="IB15" s="173"/>
      <c r="IC15" s="173"/>
      <c r="ID15" s="173"/>
      <c r="IE15" s="173"/>
      <c r="IF15" s="173"/>
      <c r="IG15" s="173"/>
      <c r="IH15" s="173"/>
      <c r="II15" s="173"/>
      <c r="IJ15" s="173"/>
      <c r="IK15" s="173"/>
      <c r="IL15" s="173"/>
      <c r="IM15" s="173"/>
      <c r="IN15" s="173"/>
      <c r="IO15" s="173"/>
      <c r="IP15" s="173"/>
      <c r="IQ15" s="173"/>
    </row>
    <row r="16" customHeight="1" spans="1:5">
      <c r="A16" s="170" t="s">
        <v>532</v>
      </c>
      <c r="B16" s="171">
        <f>B15+B13</f>
        <v>403.163752</v>
      </c>
      <c r="C16" s="172" t="s">
        <v>533</v>
      </c>
      <c r="D16" s="169">
        <f>D13+D14</f>
        <v>403.163752</v>
      </c>
      <c r="E16" s="107"/>
    </row>
    <row r="23" customHeight="1" spans="3:3">
      <c r="C23" s="107"/>
    </row>
  </sheetData>
  <mergeCells count="2">
    <mergeCell ref="A5:B5"/>
    <mergeCell ref="C5:D5"/>
  </mergeCells>
  <printOptions horizontalCentered="1"/>
  <pageMargins left="0" right="0" top="0" bottom="0" header="0.511811023622047" footer="0.511811023622047"/>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L68"/>
  <sheetViews>
    <sheetView showGridLines="0" showZeros="0" workbookViewId="0">
      <pane ySplit="7" topLeftCell="A8" activePane="bottomLeft" state="frozen"/>
      <selection/>
      <selection pane="bottomLeft" activeCell="R12" sqref="R12"/>
    </sheetView>
  </sheetViews>
  <sheetFormatPr defaultColWidth="6.875" defaultRowHeight="12.75" customHeight="1"/>
  <cols>
    <col min="1" max="1" width="9.25" style="105" customWidth="1"/>
    <col min="2" max="2" width="23.25" style="105" customWidth="1"/>
    <col min="3" max="3" width="7.5" style="105" customWidth="1"/>
    <col min="4" max="4" width="10.25" style="107" customWidth="1"/>
    <col min="5" max="5" width="8.625" style="107" customWidth="1"/>
    <col min="6" max="6" width="6.375" style="105" customWidth="1"/>
    <col min="7" max="7" width="6.125" style="105" customWidth="1"/>
    <col min="8" max="8" width="6.75" style="105" customWidth="1"/>
    <col min="9" max="9" width="5.875" style="105" customWidth="1"/>
    <col min="10" max="10" width="6.125" style="105" customWidth="1"/>
    <col min="11" max="11" width="4.625" style="105" customWidth="1"/>
    <col min="12" max="12" width="7" style="105" customWidth="1"/>
    <col min="13" max="16384" width="6.875" style="105"/>
  </cols>
  <sheetData>
    <row r="1" spans="1:12">
      <c r="A1" s="106" t="s">
        <v>534</v>
      </c>
      <c r="L1" s="141"/>
    </row>
    <row r="2" ht="24" customHeight="1" spans="1:12">
      <c r="A2" s="127" t="s">
        <v>535</v>
      </c>
      <c r="B2" s="112"/>
      <c r="C2" s="112"/>
      <c r="D2" s="112"/>
      <c r="E2" s="112"/>
      <c r="F2" s="112"/>
      <c r="G2" s="112"/>
      <c r="H2" s="112"/>
      <c r="I2" s="112"/>
      <c r="J2" s="112"/>
      <c r="K2" s="112"/>
      <c r="L2" s="112"/>
    </row>
    <row r="3" ht="0.75" customHeight="1" spans="1:12">
      <c r="A3" s="128"/>
      <c r="B3" s="128"/>
      <c r="C3" s="128"/>
      <c r="D3" s="128"/>
      <c r="E3" s="128"/>
      <c r="F3" s="128"/>
      <c r="G3" s="128"/>
      <c r="H3" s="128"/>
      <c r="I3" s="128"/>
      <c r="J3" s="128"/>
      <c r="K3" s="128"/>
      <c r="L3" s="128"/>
    </row>
    <row r="4" ht="14.25" spans="1:12">
      <c r="A4" s="129"/>
      <c r="B4" s="129"/>
      <c r="C4" s="129"/>
      <c r="D4" s="129"/>
      <c r="E4" s="129"/>
      <c r="F4" s="129"/>
      <c r="G4" s="129"/>
      <c r="H4" s="129"/>
      <c r="I4" s="129"/>
      <c r="J4" s="129"/>
      <c r="K4" s="129"/>
      <c r="L4" s="142" t="s">
        <v>313</v>
      </c>
    </row>
    <row r="5" spans="1:12">
      <c r="A5" s="130" t="s">
        <v>536</v>
      </c>
      <c r="B5" s="130"/>
      <c r="C5" s="131" t="s">
        <v>318</v>
      </c>
      <c r="D5" s="132" t="s">
        <v>531</v>
      </c>
      <c r="E5" s="132" t="s">
        <v>521</v>
      </c>
      <c r="F5" s="132" t="s">
        <v>522</v>
      </c>
      <c r="G5" s="132" t="s">
        <v>523</v>
      </c>
      <c r="H5" s="133" t="s">
        <v>524</v>
      </c>
      <c r="I5" s="131"/>
      <c r="J5" s="132" t="s">
        <v>525</v>
      </c>
      <c r="K5" s="132" t="s">
        <v>526</v>
      </c>
      <c r="L5" s="143" t="s">
        <v>529</v>
      </c>
    </row>
    <row r="6" ht="36" spans="1:12">
      <c r="A6" s="134" t="s">
        <v>341</v>
      </c>
      <c r="B6" s="135" t="s">
        <v>342</v>
      </c>
      <c r="C6" s="136"/>
      <c r="D6" s="136"/>
      <c r="E6" s="136"/>
      <c r="F6" s="136"/>
      <c r="G6" s="136"/>
      <c r="H6" s="132" t="s">
        <v>537</v>
      </c>
      <c r="I6" s="132" t="s">
        <v>538</v>
      </c>
      <c r="J6" s="136"/>
      <c r="K6" s="136"/>
      <c r="L6" s="136"/>
    </row>
    <row r="7" ht="20.1" customHeight="1" spans="1:12">
      <c r="A7" s="117"/>
      <c r="B7" s="118" t="s">
        <v>318</v>
      </c>
      <c r="C7" s="137">
        <f t="shared" ref="C7:C68" si="0">SUM(D7:L7)</f>
        <v>403.163752</v>
      </c>
      <c r="D7" s="137">
        <f t="shared" ref="D7:F7" si="1">D8+D20+D26+D33+D40+D66</f>
        <v>194.038174</v>
      </c>
      <c r="E7" s="137">
        <f t="shared" si="1"/>
        <v>209.125578</v>
      </c>
      <c r="F7" s="137">
        <f t="shared" si="1"/>
        <v>0</v>
      </c>
      <c r="G7" s="138"/>
      <c r="H7" s="139"/>
      <c r="I7" s="139"/>
      <c r="J7" s="120"/>
      <c r="K7" s="138"/>
      <c r="L7" s="120"/>
    </row>
    <row r="8" ht="20.1" customHeight="1" spans="1:12">
      <c r="A8" s="122" t="s">
        <v>539</v>
      </c>
      <c r="B8" s="123" t="s">
        <v>325</v>
      </c>
      <c r="C8" s="137">
        <f t="shared" si="0"/>
        <v>16.499232</v>
      </c>
      <c r="D8" s="137">
        <f>D9+D13+D15+D18</f>
        <v>0</v>
      </c>
      <c r="E8" s="137">
        <f>E9+E13+E15+E18</f>
        <v>16.499232</v>
      </c>
      <c r="F8" s="120"/>
      <c r="G8" s="138"/>
      <c r="H8" s="139"/>
      <c r="I8" s="139"/>
      <c r="J8" s="120"/>
      <c r="K8" s="138"/>
      <c r="L8" s="120"/>
    </row>
    <row r="9" ht="20.1" customHeight="1" spans="1:12">
      <c r="A9" s="122" t="s">
        <v>540</v>
      </c>
      <c r="B9" s="123" t="s">
        <v>346</v>
      </c>
      <c r="C9" s="137">
        <f t="shared" si="0"/>
        <v>16.499232</v>
      </c>
      <c r="D9" s="137">
        <v>0</v>
      </c>
      <c r="E9" s="137">
        <f>SUM(E10:E12)</f>
        <v>16.499232</v>
      </c>
      <c r="F9" s="120"/>
      <c r="G9" s="138"/>
      <c r="H9" s="139"/>
      <c r="I9" s="139"/>
      <c r="J9" s="120"/>
      <c r="K9" s="138"/>
      <c r="L9" s="120"/>
    </row>
    <row r="10" ht="24" spans="1:12">
      <c r="A10" s="122" t="s">
        <v>347</v>
      </c>
      <c r="B10" s="123" t="s">
        <v>348</v>
      </c>
      <c r="C10" s="137">
        <f t="shared" si="0"/>
        <v>10.999488</v>
      </c>
      <c r="D10" s="137">
        <v>0</v>
      </c>
      <c r="E10" s="138">
        <v>10.999488</v>
      </c>
      <c r="F10" s="120"/>
      <c r="G10" s="138"/>
      <c r="H10" s="139"/>
      <c r="I10" s="139"/>
      <c r="J10" s="120"/>
      <c r="K10" s="138"/>
      <c r="L10" s="120"/>
    </row>
    <row r="11" ht="24" spans="1:12">
      <c r="A11" s="122" t="s">
        <v>349</v>
      </c>
      <c r="B11" s="123" t="s">
        <v>350</v>
      </c>
      <c r="C11" s="137">
        <f t="shared" si="0"/>
        <v>5.499744</v>
      </c>
      <c r="D11" s="137">
        <v>0</v>
      </c>
      <c r="E11" s="138">
        <v>5.499744</v>
      </c>
      <c r="F11" s="120"/>
      <c r="G11" s="138"/>
      <c r="H11" s="139"/>
      <c r="I11" s="139"/>
      <c r="J11" s="120"/>
      <c r="K11" s="138"/>
      <c r="L11" s="120"/>
    </row>
    <row r="12" ht="24" spans="1:12">
      <c r="A12" s="122" t="s">
        <v>351</v>
      </c>
      <c r="B12" s="123" t="s">
        <v>352</v>
      </c>
      <c r="C12" s="137">
        <f t="shared" si="0"/>
        <v>0</v>
      </c>
      <c r="D12" s="137">
        <v>0</v>
      </c>
      <c r="E12" s="138"/>
      <c r="F12" s="120"/>
      <c r="G12" s="138"/>
      <c r="H12" s="139"/>
      <c r="I12" s="139"/>
      <c r="J12" s="120"/>
      <c r="K12" s="138"/>
      <c r="L12" s="120"/>
    </row>
    <row r="13" ht="20.1" customHeight="1" spans="1:12">
      <c r="A13" s="122" t="s">
        <v>541</v>
      </c>
      <c r="B13" s="123" t="s">
        <v>353</v>
      </c>
      <c r="C13" s="137">
        <f t="shared" si="0"/>
        <v>0</v>
      </c>
      <c r="D13" s="137">
        <v>0</v>
      </c>
      <c r="E13" s="137"/>
      <c r="F13" s="120"/>
      <c r="G13" s="138"/>
      <c r="H13" s="139"/>
      <c r="I13" s="139"/>
      <c r="J13" s="120"/>
      <c r="K13" s="138"/>
      <c r="L13" s="120"/>
    </row>
    <row r="14" ht="20.1" customHeight="1" spans="1:12">
      <c r="A14" s="122" t="s">
        <v>354</v>
      </c>
      <c r="B14" s="123" t="s">
        <v>355</v>
      </c>
      <c r="C14" s="137">
        <f t="shared" si="0"/>
        <v>0</v>
      </c>
      <c r="D14" s="137">
        <v>0</v>
      </c>
      <c r="E14" s="138"/>
      <c r="F14" s="120"/>
      <c r="G14" s="138"/>
      <c r="H14" s="139"/>
      <c r="I14" s="139"/>
      <c r="J14" s="120"/>
      <c r="K14" s="138"/>
      <c r="L14" s="120"/>
    </row>
    <row r="15" ht="24" spans="1:12">
      <c r="A15" s="122" t="s">
        <v>542</v>
      </c>
      <c r="B15" s="123" t="s">
        <v>543</v>
      </c>
      <c r="C15" s="137">
        <f t="shared" si="0"/>
        <v>0</v>
      </c>
      <c r="D15" s="137">
        <f>D16+D17</f>
        <v>0</v>
      </c>
      <c r="E15" s="137">
        <v>0</v>
      </c>
      <c r="F15" s="120"/>
      <c r="G15" s="138"/>
      <c r="H15" s="139"/>
      <c r="I15" s="139"/>
      <c r="J15" s="120"/>
      <c r="K15" s="138"/>
      <c r="L15" s="120"/>
    </row>
    <row r="16" ht="20.1" customHeight="1" spans="1:12">
      <c r="A16" s="122" t="s">
        <v>544</v>
      </c>
      <c r="B16" s="123" t="s">
        <v>545</v>
      </c>
      <c r="C16" s="137">
        <f t="shared" si="0"/>
        <v>0</v>
      </c>
      <c r="D16" s="137"/>
      <c r="E16" s="138">
        <v>0</v>
      </c>
      <c r="F16" s="120"/>
      <c r="G16" s="138"/>
      <c r="H16" s="139"/>
      <c r="I16" s="139"/>
      <c r="J16" s="120"/>
      <c r="K16" s="138"/>
      <c r="L16" s="120"/>
    </row>
    <row r="17" ht="20.1" customHeight="1" spans="1:12">
      <c r="A17" s="122" t="s">
        <v>546</v>
      </c>
      <c r="B17" s="123" t="s">
        <v>547</v>
      </c>
      <c r="C17" s="137">
        <f t="shared" si="0"/>
        <v>0</v>
      </c>
      <c r="D17" s="137"/>
      <c r="E17" s="138">
        <v>0</v>
      </c>
      <c r="F17" s="120"/>
      <c r="G17" s="138"/>
      <c r="H17" s="139"/>
      <c r="I17" s="139"/>
      <c r="J17" s="120"/>
      <c r="K17" s="138"/>
      <c r="L17" s="120"/>
    </row>
    <row r="18" ht="24" spans="1:12">
      <c r="A18" s="122" t="s">
        <v>548</v>
      </c>
      <c r="B18" s="123" t="s">
        <v>549</v>
      </c>
      <c r="C18" s="137">
        <f t="shared" si="0"/>
        <v>0</v>
      </c>
      <c r="D18" s="137">
        <f>D19</f>
        <v>0</v>
      </c>
      <c r="E18" s="137">
        <v>0</v>
      </c>
      <c r="F18" s="120"/>
      <c r="G18" s="138"/>
      <c r="H18" s="139"/>
      <c r="I18" s="139"/>
      <c r="J18" s="120"/>
      <c r="K18" s="138"/>
      <c r="L18" s="120"/>
    </row>
    <row r="19" ht="20.1" customHeight="1" spans="1:12">
      <c r="A19" s="122" t="s">
        <v>550</v>
      </c>
      <c r="B19" s="123" t="s">
        <v>547</v>
      </c>
      <c r="C19" s="137">
        <f t="shared" si="0"/>
        <v>0</v>
      </c>
      <c r="D19" s="137"/>
      <c r="E19" s="138">
        <v>0</v>
      </c>
      <c r="F19" s="120"/>
      <c r="G19" s="138"/>
      <c r="H19" s="139"/>
      <c r="I19" s="139"/>
      <c r="J19" s="120"/>
      <c r="K19" s="138"/>
      <c r="L19" s="120"/>
    </row>
    <row r="20" ht="20.1" customHeight="1" spans="1:12">
      <c r="A20" s="122" t="s">
        <v>551</v>
      </c>
      <c r="B20" s="125" t="s">
        <v>356</v>
      </c>
      <c r="C20" s="137">
        <f t="shared" si="0"/>
        <v>8.130946</v>
      </c>
      <c r="D20" s="137">
        <f>D21</f>
        <v>0</v>
      </c>
      <c r="E20" s="137">
        <f>E21</f>
        <v>8.130946</v>
      </c>
      <c r="F20" s="120"/>
      <c r="G20" s="138"/>
      <c r="H20" s="139"/>
      <c r="I20" s="139"/>
      <c r="J20" s="120"/>
      <c r="K20" s="138"/>
      <c r="L20" s="120"/>
    </row>
    <row r="21" ht="20.1" customHeight="1" spans="1:12">
      <c r="A21" s="122" t="s">
        <v>552</v>
      </c>
      <c r="B21" s="123" t="s">
        <v>357</v>
      </c>
      <c r="C21" s="137">
        <f t="shared" si="0"/>
        <v>8.130946</v>
      </c>
      <c r="D21" s="137">
        <v>0</v>
      </c>
      <c r="E21" s="137">
        <f>SUM(E22:E25)</f>
        <v>8.130946</v>
      </c>
      <c r="F21" s="120"/>
      <c r="G21" s="138"/>
      <c r="H21" s="139"/>
      <c r="I21" s="139"/>
      <c r="J21" s="120"/>
      <c r="K21" s="138"/>
      <c r="L21" s="120"/>
    </row>
    <row r="22" ht="20.1" customHeight="1" spans="1:12">
      <c r="A22" s="122" t="s">
        <v>358</v>
      </c>
      <c r="B22" s="123" t="s">
        <v>359</v>
      </c>
      <c r="C22" s="137">
        <f t="shared" si="0"/>
        <v>0</v>
      </c>
      <c r="D22" s="137">
        <v>0</v>
      </c>
      <c r="E22" s="140"/>
      <c r="F22" s="120"/>
      <c r="G22" s="138"/>
      <c r="H22" s="139"/>
      <c r="I22" s="139"/>
      <c r="J22" s="120"/>
      <c r="K22" s="138"/>
      <c r="L22" s="120"/>
    </row>
    <row r="23" ht="20.1" customHeight="1" spans="1:12">
      <c r="A23" s="122" t="s">
        <v>360</v>
      </c>
      <c r="B23" s="123" t="s">
        <v>361</v>
      </c>
      <c r="C23" s="137">
        <f t="shared" si="0"/>
        <v>6.530946</v>
      </c>
      <c r="D23" s="137">
        <v>0</v>
      </c>
      <c r="E23" s="138">
        <v>6.530946</v>
      </c>
      <c r="F23" s="120"/>
      <c r="G23" s="138"/>
      <c r="H23" s="139"/>
      <c r="I23" s="139"/>
      <c r="J23" s="120"/>
      <c r="K23" s="138"/>
      <c r="L23" s="120"/>
    </row>
    <row r="24" ht="20.1" customHeight="1" spans="1:12">
      <c r="A24" s="122" t="s">
        <v>362</v>
      </c>
      <c r="B24" s="123" t="s">
        <v>363</v>
      </c>
      <c r="C24" s="137">
        <f t="shared" si="0"/>
        <v>0</v>
      </c>
      <c r="D24" s="137">
        <v>0</v>
      </c>
      <c r="E24" s="138"/>
      <c r="F24" s="120"/>
      <c r="G24" s="138"/>
      <c r="H24" s="139"/>
      <c r="I24" s="139"/>
      <c r="J24" s="120"/>
      <c r="K24" s="138"/>
      <c r="L24" s="120"/>
    </row>
    <row r="25" ht="24" spans="1:12">
      <c r="A25" s="122" t="s">
        <v>364</v>
      </c>
      <c r="B25" s="123" t="s">
        <v>365</v>
      </c>
      <c r="C25" s="137">
        <f t="shared" si="0"/>
        <v>1.6</v>
      </c>
      <c r="D25" s="137">
        <v>0</v>
      </c>
      <c r="E25" s="138">
        <v>1.6</v>
      </c>
      <c r="F25" s="120"/>
      <c r="G25" s="138"/>
      <c r="H25" s="139"/>
      <c r="I25" s="139"/>
      <c r="J25" s="120"/>
      <c r="K25" s="138"/>
      <c r="L25" s="120"/>
    </row>
    <row r="26" ht="20.1" customHeight="1" spans="1:12">
      <c r="A26" s="122" t="s">
        <v>553</v>
      </c>
      <c r="B26" s="123" t="s">
        <v>329</v>
      </c>
      <c r="C26" s="137">
        <f t="shared" si="0"/>
        <v>0</v>
      </c>
      <c r="D26" s="137">
        <f>D27+D29+D31</f>
        <v>0</v>
      </c>
      <c r="E26" s="137">
        <v>0</v>
      </c>
      <c r="F26" s="120"/>
      <c r="G26" s="138"/>
      <c r="H26" s="139"/>
      <c r="I26" s="139"/>
      <c r="J26" s="120"/>
      <c r="K26" s="138"/>
      <c r="L26" s="120"/>
    </row>
    <row r="27" ht="20.1" customHeight="1" spans="1:12">
      <c r="A27" s="122" t="s">
        <v>554</v>
      </c>
      <c r="B27" s="123" t="s">
        <v>555</v>
      </c>
      <c r="C27" s="137">
        <f t="shared" si="0"/>
        <v>0</v>
      </c>
      <c r="D27" s="137"/>
      <c r="E27" s="137">
        <v>0</v>
      </c>
      <c r="F27" s="120"/>
      <c r="G27" s="138"/>
      <c r="H27" s="139"/>
      <c r="I27" s="139"/>
      <c r="J27" s="120"/>
      <c r="K27" s="138"/>
      <c r="L27" s="120"/>
    </row>
    <row r="28" ht="20.1" customHeight="1" spans="1:12">
      <c r="A28" s="122" t="s">
        <v>556</v>
      </c>
      <c r="B28" s="123" t="s">
        <v>557</v>
      </c>
      <c r="C28" s="137">
        <f t="shared" si="0"/>
        <v>0</v>
      </c>
      <c r="D28" s="137"/>
      <c r="E28" s="138">
        <v>0</v>
      </c>
      <c r="F28" s="120"/>
      <c r="G28" s="138"/>
      <c r="H28" s="139"/>
      <c r="I28" s="139"/>
      <c r="J28" s="120"/>
      <c r="K28" s="138"/>
      <c r="L28" s="120"/>
    </row>
    <row r="29" ht="20.1" customHeight="1" spans="1:12">
      <c r="A29" s="122" t="s">
        <v>558</v>
      </c>
      <c r="B29" s="123" t="s">
        <v>559</v>
      </c>
      <c r="C29" s="137">
        <f t="shared" si="0"/>
        <v>0</v>
      </c>
      <c r="D29" s="137"/>
      <c r="E29" s="137">
        <v>0</v>
      </c>
      <c r="F29" s="120"/>
      <c r="G29" s="138"/>
      <c r="H29" s="139"/>
      <c r="I29" s="139"/>
      <c r="J29" s="120"/>
      <c r="K29" s="138"/>
      <c r="L29" s="120"/>
    </row>
    <row r="30" ht="20.1" customHeight="1" spans="1:12">
      <c r="A30" s="122" t="s">
        <v>560</v>
      </c>
      <c r="B30" s="123" t="s">
        <v>561</v>
      </c>
      <c r="C30" s="137">
        <f t="shared" si="0"/>
        <v>0</v>
      </c>
      <c r="D30" s="137"/>
      <c r="E30" s="138">
        <v>0</v>
      </c>
      <c r="F30" s="120"/>
      <c r="G30" s="138"/>
      <c r="H30" s="139"/>
      <c r="I30" s="139"/>
      <c r="J30" s="120"/>
      <c r="K30" s="138"/>
      <c r="L30" s="120"/>
    </row>
    <row r="31" ht="20.1" customHeight="1" spans="1:12">
      <c r="A31" s="122" t="s">
        <v>562</v>
      </c>
      <c r="B31" s="123" t="s">
        <v>563</v>
      </c>
      <c r="C31" s="137">
        <f t="shared" si="0"/>
        <v>0</v>
      </c>
      <c r="D31" s="137"/>
      <c r="E31" s="137">
        <v>0</v>
      </c>
      <c r="F31" s="120"/>
      <c r="G31" s="138"/>
      <c r="H31" s="139"/>
      <c r="I31" s="139"/>
      <c r="J31" s="120"/>
      <c r="K31" s="138"/>
      <c r="L31" s="120"/>
    </row>
    <row r="32" ht="20.1" customHeight="1" spans="1:12">
      <c r="A32" s="122" t="s">
        <v>564</v>
      </c>
      <c r="B32" s="123" t="s">
        <v>565</v>
      </c>
      <c r="C32" s="137">
        <f t="shared" si="0"/>
        <v>0</v>
      </c>
      <c r="D32" s="137"/>
      <c r="E32" s="138">
        <v>0</v>
      </c>
      <c r="F32" s="120"/>
      <c r="G32" s="138"/>
      <c r="H32" s="139"/>
      <c r="I32" s="139"/>
      <c r="J32" s="120"/>
      <c r="K32" s="138"/>
      <c r="L32" s="120"/>
    </row>
    <row r="33" ht="20.1" customHeight="1" spans="1:12">
      <c r="A33" s="122" t="s">
        <v>566</v>
      </c>
      <c r="B33" s="123" t="s">
        <v>331</v>
      </c>
      <c r="C33" s="137">
        <f t="shared" si="0"/>
        <v>0</v>
      </c>
      <c r="D33" s="137">
        <f>D34+D36+D38</f>
        <v>0</v>
      </c>
      <c r="E33" s="137">
        <v>0</v>
      </c>
      <c r="F33" s="120"/>
      <c r="G33" s="138"/>
      <c r="H33" s="139"/>
      <c r="I33" s="139"/>
      <c r="J33" s="120"/>
      <c r="K33" s="138"/>
      <c r="L33" s="120"/>
    </row>
    <row r="34" ht="20.1" customHeight="1" spans="1:12">
      <c r="A34" s="122" t="s">
        <v>567</v>
      </c>
      <c r="B34" s="123" t="s">
        <v>568</v>
      </c>
      <c r="C34" s="137">
        <f t="shared" si="0"/>
        <v>0</v>
      </c>
      <c r="D34" s="137"/>
      <c r="E34" s="137">
        <v>0</v>
      </c>
      <c r="F34" s="120"/>
      <c r="G34" s="138"/>
      <c r="H34" s="139"/>
      <c r="I34" s="139"/>
      <c r="J34" s="120"/>
      <c r="K34" s="138"/>
      <c r="L34" s="120"/>
    </row>
    <row r="35" ht="20.1" customHeight="1" spans="1:12">
      <c r="A35" s="122" t="s">
        <v>569</v>
      </c>
      <c r="B35" s="123" t="s">
        <v>570</v>
      </c>
      <c r="C35" s="137">
        <f t="shared" si="0"/>
        <v>0</v>
      </c>
      <c r="D35" s="137"/>
      <c r="E35" s="138">
        <v>0</v>
      </c>
      <c r="F35" s="120"/>
      <c r="G35" s="138"/>
      <c r="H35" s="139"/>
      <c r="I35" s="139"/>
      <c r="J35" s="120"/>
      <c r="K35" s="138"/>
      <c r="L35" s="120"/>
    </row>
    <row r="36" ht="24" spans="1:12">
      <c r="A36" s="122" t="s">
        <v>571</v>
      </c>
      <c r="B36" s="123" t="s">
        <v>572</v>
      </c>
      <c r="C36" s="137">
        <f t="shared" si="0"/>
        <v>0</v>
      </c>
      <c r="D36" s="137">
        <f>D37</f>
        <v>0</v>
      </c>
      <c r="E36" s="137">
        <v>0</v>
      </c>
      <c r="F36" s="120"/>
      <c r="G36" s="138"/>
      <c r="H36" s="139"/>
      <c r="I36" s="139"/>
      <c r="J36" s="120"/>
      <c r="K36" s="138"/>
      <c r="L36" s="120"/>
    </row>
    <row r="37" ht="24" spans="1:12">
      <c r="A37" s="122" t="s">
        <v>573</v>
      </c>
      <c r="B37" s="123" t="s">
        <v>574</v>
      </c>
      <c r="C37" s="137">
        <f t="shared" si="0"/>
        <v>0</v>
      </c>
      <c r="D37" s="137"/>
      <c r="E37" s="138">
        <v>0</v>
      </c>
      <c r="F37" s="120"/>
      <c r="G37" s="138"/>
      <c r="H37" s="139"/>
      <c r="I37" s="139"/>
      <c r="J37" s="120"/>
      <c r="K37" s="138"/>
      <c r="L37" s="120"/>
    </row>
    <row r="38" ht="20.1" customHeight="1" spans="1:12">
      <c r="A38" s="122" t="s">
        <v>575</v>
      </c>
      <c r="B38" s="123" t="s">
        <v>576</v>
      </c>
      <c r="C38" s="137">
        <f t="shared" si="0"/>
        <v>0</v>
      </c>
      <c r="D38" s="137"/>
      <c r="E38" s="137">
        <v>0</v>
      </c>
      <c r="F38" s="120"/>
      <c r="G38" s="138"/>
      <c r="H38" s="139"/>
      <c r="I38" s="139"/>
      <c r="J38" s="120"/>
      <c r="K38" s="138"/>
      <c r="L38" s="120"/>
    </row>
    <row r="39" ht="20.1" customHeight="1" spans="1:12">
      <c r="A39" s="122" t="s">
        <v>577</v>
      </c>
      <c r="B39" s="123" t="s">
        <v>578</v>
      </c>
      <c r="C39" s="137">
        <f t="shared" si="0"/>
        <v>0</v>
      </c>
      <c r="D39" s="137"/>
      <c r="E39" s="138">
        <v>0</v>
      </c>
      <c r="F39" s="120"/>
      <c r="G39" s="138"/>
      <c r="H39" s="139"/>
      <c r="I39" s="139"/>
      <c r="J39" s="120"/>
      <c r="K39" s="138"/>
      <c r="L39" s="120"/>
    </row>
    <row r="40" ht="20.1" customHeight="1" spans="1:12">
      <c r="A40" s="122" t="s">
        <v>579</v>
      </c>
      <c r="B40" s="123" t="s">
        <v>332</v>
      </c>
      <c r="C40" s="137">
        <f t="shared" si="0"/>
        <v>370.283958</v>
      </c>
      <c r="D40" s="137">
        <f>D41+D60+D62+D64</f>
        <v>194.038174</v>
      </c>
      <c r="E40" s="137">
        <f>E41+E60+E62+E64</f>
        <v>176.245784</v>
      </c>
      <c r="F40" s="120"/>
      <c r="G40" s="138"/>
      <c r="H40" s="139"/>
      <c r="I40" s="139"/>
      <c r="J40" s="120"/>
      <c r="K40" s="138"/>
      <c r="L40" s="120"/>
    </row>
    <row r="41" ht="20.1" customHeight="1" spans="1:12">
      <c r="A41" s="122" t="s">
        <v>580</v>
      </c>
      <c r="B41" s="123" t="s">
        <v>366</v>
      </c>
      <c r="C41" s="137">
        <f t="shared" si="0"/>
        <v>370.283958</v>
      </c>
      <c r="D41" s="137">
        <f>SUM(D42:D59)</f>
        <v>194.038174</v>
      </c>
      <c r="E41" s="137">
        <f>SUM(E42:E59)</f>
        <v>176.245784</v>
      </c>
      <c r="F41" s="120"/>
      <c r="G41" s="138"/>
      <c r="H41" s="139"/>
      <c r="I41" s="139"/>
      <c r="J41" s="120"/>
      <c r="K41" s="138"/>
      <c r="L41" s="120"/>
    </row>
    <row r="42" ht="20.1" customHeight="1" spans="1:12">
      <c r="A42" s="122" t="s">
        <v>367</v>
      </c>
      <c r="B42" s="123" t="s">
        <v>368</v>
      </c>
      <c r="C42" s="137">
        <f t="shared" si="0"/>
        <v>0</v>
      </c>
      <c r="D42" s="137">
        <v>0</v>
      </c>
      <c r="E42" s="138"/>
      <c r="F42" s="120"/>
      <c r="G42" s="138"/>
      <c r="H42" s="139"/>
      <c r="I42" s="139"/>
      <c r="J42" s="120"/>
      <c r="K42" s="138"/>
      <c r="L42" s="120"/>
    </row>
    <row r="43" ht="20.1" customHeight="1" spans="1:12">
      <c r="A43" s="122" t="s">
        <v>369</v>
      </c>
      <c r="B43" s="123" t="s">
        <v>370</v>
      </c>
      <c r="C43" s="137">
        <f t="shared" si="0"/>
        <v>0</v>
      </c>
      <c r="D43" s="137"/>
      <c r="E43" s="138"/>
      <c r="F43" s="120"/>
      <c r="G43" s="138"/>
      <c r="H43" s="139"/>
      <c r="I43" s="139"/>
      <c r="J43" s="120"/>
      <c r="K43" s="138"/>
      <c r="L43" s="120"/>
    </row>
    <row r="44" ht="20.1" customHeight="1" spans="1:12">
      <c r="A44" s="122" t="s">
        <v>371</v>
      </c>
      <c r="B44" s="123" t="s">
        <v>372</v>
      </c>
      <c r="C44" s="137">
        <f t="shared" si="0"/>
        <v>5.086174</v>
      </c>
      <c r="D44" s="137">
        <v>0.086174</v>
      </c>
      <c r="E44" s="138">
        <v>5</v>
      </c>
      <c r="F44" s="120"/>
      <c r="G44" s="138"/>
      <c r="H44" s="139"/>
      <c r="I44" s="139"/>
      <c r="J44" s="120"/>
      <c r="K44" s="138"/>
      <c r="L44" s="120"/>
    </row>
    <row r="45" ht="20.1" customHeight="1" spans="1:12">
      <c r="A45" s="122" t="s">
        <v>373</v>
      </c>
      <c r="B45" s="123" t="s">
        <v>374</v>
      </c>
      <c r="C45" s="137">
        <f t="shared" si="0"/>
        <v>95.89</v>
      </c>
      <c r="D45" s="137">
        <v>95.89</v>
      </c>
      <c r="E45" s="138"/>
      <c r="F45" s="120"/>
      <c r="G45" s="138"/>
      <c r="H45" s="139"/>
      <c r="I45" s="139"/>
      <c r="J45" s="120"/>
      <c r="K45" s="138"/>
      <c r="L45" s="120"/>
    </row>
    <row r="46" ht="20.1" customHeight="1" spans="1:12">
      <c r="A46" s="122" t="s">
        <v>375</v>
      </c>
      <c r="B46" s="123" t="s">
        <v>376</v>
      </c>
      <c r="C46" s="137">
        <f t="shared" si="0"/>
        <v>0</v>
      </c>
      <c r="D46" s="137"/>
      <c r="E46" s="138"/>
      <c r="F46" s="120"/>
      <c r="G46" s="138"/>
      <c r="H46" s="139"/>
      <c r="I46" s="139"/>
      <c r="J46" s="120"/>
      <c r="K46" s="138"/>
      <c r="L46" s="120"/>
    </row>
    <row r="47" ht="20.1" customHeight="1" spans="1:12">
      <c r="A47" s="122" t="s">
        <v>581</v>
      </c>
      <c r="B47" s="123" t="s">
        <v>582</v>
      </c>
      <c r="C47" s="137">
        <f t="shared" si="0"/>
        <v>0</v>
      </c>
      <c r="D47" s="137"/>
      <c r="E47" s="138">
        <v>0</v>
      </c>
      <c r="F47" s="120"/>
      <c r="G47" s="138"/>
      <c r="H47" s="139"/>
      <c r="I47" s="139"/>
      <c r="J47" s="120"/>
      <c r="K47" s="138"/>
      <c r="L47" s="120"/>
    </row>
    <row r="48" ht="20.1" customHeight="1" spans="1:12">
      <c r="A48" s="122" t="s">
        <v>377</v>
      </c>
      <c r="B48" s="123" t="s">
        <v>378</v>
      </c>
      <c r="C48" s="137">
        <f t="shared" si="0"/>
        <v>0</v>
      </c>
      <c r="D48" s="137">
        <v>0</v>
      </c>
      <c r="E48" s="138"/>
      <c r="F48" s="120"/>
      <c r="G48" s="138"/>
      <c r="H48" s="139"/>
      <c r="I48" s="139"/>
      <c r="J48" s="120"/>
      <c r="K48" s="138"/>
      <c r="L48" s="120"/>
    </row>
    <row r="49" ht="20.1" customHeight="1" spans="1:12">
      <c r="A49" s="122" t="s">
        <v>379</v>
      </c>
      <c r="B49" s="123" t="s">
        <v>380</v>
      </c>
      <c r="C49" s="137">
        <f t="shared" si="0"/>
        <v>0</v>
      </c>
      <c r="D49" s="137"/>
      <c r="E49" s="138"/>
      <c r="F49" s="120"/>
      <c r="G49" s="138"/>
      <c r="H49" s="139"/>
      <c r="I49" s="139"/>
      <c r="J49" s="120"/>
      <c r="K49" s="138"/>
      <c r="L49" s="120"/>
    </row>
    <row r="50" ht="20.1" customHeight="1" spans="1:12">
      <c r="A50" s="122" t="s">
        <v>381</v>
      </c>
      <c r="B50" s="123" t="s">
        <v>382</v>
      </c>
      <c r="C50" s="137">
        <f t="shared" si="0"/>
        <v>0</v>
      </c>
      <c r="D50" s="137"/>
      <c r="E50" s="138"/>
      <c r="F50" s="120"/>
      <c r="G50" s="138"/>
      <c r="H50" s="139"/>
      <c r="I50" s="139"/>
      <c r="J50" s="120"/>
      <c r="K50" s="138"/>
      <c r="L50" s="120"/>
    </row>
    <row r="51" ht="20.1" customHeight="1" spans="1:12">
      <c r="A51" s="122" t="s">
        <v>383</v>
      </c>
      <c r="B51" s="123" t="s">
        <v>384</v>
      </c>
      <c r="C51" s="137">
        <f t="shared" si="0"/>
        <v>0</v>
      </c>
      <c r="D51" s="137"/>
      <c r="E51" s="138"/>
      <c r="F51" s="120"/>
      <c r="G51" s="138"/>
      <c r="H51" s="139"/>
      <c r="I51" s="139"/>
      <c r="J51" s="120"/>
      <c r="K51" s="138"/>
      <c r="L51" s="120"/>
    </row>
    <row r="52" ht="20.1" customHeight="1" spans="1:12">
      <c r="A52" s="122" t="s">
        <v>385</v>
      </c>
      <c r="B52" s="123" t="s">
        <v>386</v>
      </c>
      <c r="C52" s="137">
        <f t="shared" si="0"/>
        <v>204.307784</v>
      </c>
      <c r="D52" s="137">
        <v>33.062</v>
      </c>
      <c r="E52" s="138">
        <v>171.245784</v>
      </c>
      <c r="F52" s="120"/>
      <c r="G52" s="138"/>
      <c r="H52" s="139"/>
      <c r="I52" s="139"/>
      <c r="J52" s="120"/>
      <c r="K52" s="138"/>
      <c r="L52" s="120"/>
    </row>
    <row r="53" ht="20.1" customHeight="1" spans="1:12">
      <c r="A53" s="122" t="s">
        <v>387</v>
      </c>
      <c r="B53" s="123" t="s">
        <v>388</v>
      </c>
      <c r="C53" s="137">
        <f t="shared" si="0"/>
        <v>0</v>
      </c>
      <c r="D53" s="137"/>
      <c r="E53" s="138"/>
      <c r="F53" s="120"/>
      <c r="G53" s="138"/>
      <c r="H53" s="139"/>
      <c r="I53" s="139"/>
      <c r="J53" s="120"/>
      <c r="K53" s="138"/>
      <c r="L53" s="120"/>
    </row>
    <row r="54" ht="20.1" customHeight="1" spans="1:12">
      <c r="A54" s="122" t="s">
        <v>583</v>
      </c>
      <c r="B54" s="123" t="s">
        <v>584</v>
      </c>
      <c r="C54" s="137">
        <f t="shared" si="0"/>
        <v>0</v>
      </c>
      <c r="D54" s="137"/>
      <c r="E54" s="138">
        <v>0</v>
      </c>
      <c r="F54" s="120"/>
      <c r="G54" s="138"/>
      <c r="H54" s="139"/>
      <c r="I54" s="139"/>
      <c r="J54" s="120"/>
      <c r="K54" s="138"/>
      <c r="L54" s="120"/>
    </row>
    <row r="55" ht="20.1" customHeight="1" spans="1:12">
      <c r="A55" s="122" t="s">
        <v>585</v>
      </c>
      <c r="B55" s="123" t="s">
        <v>586</v>
      </c>
      <c r="C55" s="137">
        <f t="shared" si="0"/>
        <v>65</v>
      </c>
      <c r="D55" s="137">
        <v>65</v>
      </c>
      <c r="E55" s="138">
        <v>0</v>
      </c>
      <c r="F55" s="120"/>
      <c r="G55" s="138"/>
      <c r="H55" s="139"/>
      <c r="I55" s="139"/>
      <c r="J55" s="120"/>
      <c r="K55" s="138"/>
      <c r="L55" s="120"/>
    </row>
    <row r="56" ht="20.1" customHeight="1" spans="1:12">
      <c r="A56" s="122" t="s">
        <v>587</v>
      </c>
      <c r="B56" s="123" t="s">
        <v>588</v>
      </c>
      <c r="C56" s="137">
        <f t="shared" si="0"/>
        <v>0</v>
      </c>
      <c r="D56" s="137"/>
      <c r="E56" s="138">
        <v>0</v>
      </c>
      <c r="F56" s="120"/>
      <c r="G56" s="138"/>
      <c r="H56" s="139"/>
      <c r="I56" s="139"/>
      <c r="J56" s="120"/>
      <c r="K56" s="138"/>
      <c r="L56" s="120"/>
    </row>
    <row r="57" ht="24" spans="1:12">
      <c r="A57" s="122" t="s">
        <v>589</v>
      </c>
      <c r="B57" s="123" t="s">
        <v>590</v>
      </c>
      <c r="C57" s="137">
        <f t="shared" si="0"/>
        <v>0</v>
      </c>
      <c r="D57" s="137"/>
      <c r="E57" s="138">
        <v>0</v>
      </c>
      <c r="F57" s="120"/>
      <c r="G57" s="138"/>
      <c r="H57" s="139"/>
      <c r="I57" s="139"/>
      <c r="J57" s="120"/>
      <c r="K57" s="138"/>
      <c r="L57" s="120"/>
    </row>
    <row r="58" ht="20.1" customHeight="1" spans="1:12">
      <c r="A58" s="122" t="s">
        <v>389</v>
      </c>
      <c r="B58" s="123" t="s">
        <v>390</v>
      </c>
      <c r="C58" s="137">
        <f t="shared" si="0"/>
        <v>0</v>
      </c>
      <c r="D58" s="137">
        <v>0</v>
      </c>
      <c r="E58" s="138"/>
      <c r="F58" s="120"/>
      <c r="G58" s="138"/>
      <c r="H58" s="139"/>
      <c r="I58" s="139"/>
      <c r="J58" s="120"/>
      <c r="K58" s="138"/>
      <c r="L58" s="120"/>
    </row>
    <row r="59" ht="20.1" customHeight="1" spans="1:12">
      <c r="A59" s="122" t="s">
        <v>391</v>
      </c>
      <c r="B59" s="123" t="s">
        <v>591</v>
      </c>
      <c r="C59" s="137">
        <f t="shared" si="0"/>
        <v>0</v>
      </c>
      <c r="D59" s="137">
        <v>0</v>
      </c>
      <c r="E59" s="138"/>
      <c r="F59" s="120"/>
      <c r="G59" s="138"/>
      <c r="H59" s="139"/>
      <c r="I59" s="139"/>
      <c r="J59" s="120"/>
      <c r="K59" s="138"/>
      <c r="L59" s="120"/>
    </row>
    <row r="60" ht="20.1" customHeight="1" spans="1:12">
      <c r="A60" s="122" t="s">
        <v>592</v>
      </c>
      <c r="B60" s="123" t="s">
        <v>593</v>
      </c>
      <c r="C60" s="137">
        <f t="shared" si="0"/>
        <v>0</v>
      </c>
      <c r="D60" s="137"/>
      <c r="E60" s="137">
        <v>0</v>
      </c>
      <c r="F60" s="120"/>
      <c r="G60" s="138"/>
      <c r="H60" s="139"/>
      <c r="I60" s="139"/>
      <c r="J60" s="120"/>
      <c r="K60" s="138"/>
      <c r="L60" s="120"/>
    </row>
    <row r="61" ht="20.1" customHeight="1" spans="1:12">
      <c r="A61" s="122" t="s">
        <v>594</v>
      </c>
      <c r="B61" s="123" t="s">
        <v>595</v>
      </c>
      <c r="C61" s="137">
        <f t="shared" si="0"/>
        <v>0</v>
      </c>
      <c r="D61" s="137"/>
      <c r="E61" s="138">
        <v>0</v>
      </c>
      <c r="F61" s="120"/>
      <c r="G61" s="138"/>
      <c r="H61" s="139"/>
      <c r="I61" s="139"/>
      <c r="J61" s="120"/>
      <c r="K61" s="138"/>
      <c r="L61" s="120"/>
    </row>
    <row r="62" ht="20.1" customHeight="1" spans="1:12">
      <c r="A62" s="122" t="s">
        <v>596</v>
      </c>
      <c r="B62" s="123" t="s">
        <v>597</v>
      </c>
      <c r="C62" s="137">
        <f t="shared" si="0"/>
        <v>0</v>
      </c>
      <c r="D62" s="137"/>
      <c r="E62" s="137">
        <v>0</v>
      </c>
      <c r="F62" s="120"/>
      <c r="G62" s="138"/>
      <c r="H62" s="139"/>
      <c r="I62" s="139"/>
      <c r="J62" s="120"/>
      <c r="K62" s="138"/>
      <c r="L62" s="120"/>
    </row>
    <row r="63" ht="20.1" customHeight="1" spans="1:12">
      <c r="A63" s="122" t="s">
        <v>598</v>
      </c>
      <c r="B63" s="123" t="s">
        <v>599</v>
      </c>
      <c r="C63" s="137">
        <f t="shared" si="0"/>
        <v>0</v>
      </c>
      <c r="D63" s="137"/>
      <c r="E63" s="138">
        <v>0</v>
      </c>
      <c r="F63" s="120"/>
      <c r="G63" s="138"/>
      <c r="H63" s="139"/>
      <c r="I63" s="139"/>
      <c r="J63" s="120"/>
      <c r="K63" s="138"/>
      <c r="L63" s="120"/>
    </row>
    <row r="64" ht="24" spans="1:12">
      <c r="A64" s="122" t="s">
        <v>600</v>
      </c>
      <c r="B64" s="123" t="s">
        <v>601</v>
      </c>
      <c r="C64" s="137">
        <f t="shared" si="0"/>
        <v>0</v>
      </c>
      <c r="D64" s="137">
        <f>D65</f>
        <v>0</v>
      </c>
      <c r="E64" s="137">
        <v>0</v>
      </c>
      <c r="F64" s="120"/>
      <c r="G64" s="138"/>
      <c r="H64" s="139"/>
      <c r="I64" s="139"/>
      <c r="J64" s="120"/>
      <c r="K64" s="138"/>
      <c r="L64" s="120"/>
    </row>
    <row r="65" ht="20.1" customHeight="1" spans="1:12">
      <c r="A65" s="122" t="s">
        <v>602</v>
      </c>
      <c r="B65" s="123" t="s">
        <v>547</v>
      </c>
      <c r="C65" s="137">
        <f t="shared" si="0"/>
        <v>0</v>
      </c>
      <c r="D65" s="137"/>
      <c r="E65" s="138">
        <v>0</v>
      </c>
      <c r="F65" s="120"/>
      <c r="G65" s="138"/>
      <c r="H65" s="139"/>
      <c r="I65" s="139"/>
      <c r="J65" s="120"/>
      <c r="K65" s="138"/>
      <c r="L65" s="120"/>
    </row>
    <row r="66" ht="20.1" customHeight="1" spans="1:12">
      <c r="A66" s="122" t="s">
        <v>603</v>
      </c>
      <c r="B66" s="123" t="s">
        <v>333</v>
      </c>
      <c r="C66" s="137">
        <f t="shared" si="0"/>
        <v>8.249616</v>
      </c>
      <c r="D66" s="137">
        <f>D67</f>
        <v>0</v>
      </c>
      <c r="E66" s="138">
        <f>E67</f>
        <v>8.249616</v>
      </c>
      <c r="F66" s="120"/>
      <c r="G66" s="138"/>
      <c r="H66" s="139"/>
      <c r="I66" s="139"/>
      <c r="J66" s="120"/>
      <c r="K66" s="138"/>
      <c r="L66" s="120"/>
    </row>
    <row r="67" ht="20.1" customHeight="1" spans="1:12">
      <c r="A67" s="122" t="s">
        <v>604</v>
      </c>
      <c r="B67" s="123" t="s">
        <v>393</v>
      </c>
      <c r="C67" s="137">
        <f t="shared" si="0"/>
        <v>8.249616</v>
      </c>
      <c r="D67" s="137">
        <v>0</v>
      </c>
      <c r="E67" s="137">
        <f>E68</f>
        <v>8.249616</v>
      </c>
      <c r="F67" s="120"/>
      <c r="G67" s="138"/>
      <c r="H67" s="139"/>
      <c r="I67" s="139"/>
      <c r="J67" s="120"/>
      <c r="K67" s="138"/>
      <c r="L67" s="120"/>
    </row>
    <row r="68" ht="20.1" customHeight="1" spans="1:12">
      <c r="A68" s="122" t="s">
        <v>394</v>
      </c>
      <c r="B68" s="123" t="s">
        <v>395</v>
      </c>
      <c r="C68" s="137">
        <f t="shared" si="0"/>
        <v>8.249616</v>
      </c>
      <c r="D68" s="137">
        <v>0</v>
      </c>
      <c r="E68" s="138">
        <v>8.249616</v>
      </c>
      <c r="F68" s="120"/>
      <c r="G68" s="138"/>
      <c r="H68" s="139"/>
      <c r="I68" s="139"/>
      <c r="J68" s="120"/>
      <c r="K68" s="138"/>
      <c r="L68" s="120"/>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393700787401575" bottom="0.393700787401575" header="0.511811023622047" footer="0.511811023622047"/>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H67"/>
  <sheetViews>
    <sheetView showGridLines="0" showZeros="0" workbookViewId="0">
      <pane ySplit="6" topLeftCell="A7" activePane="bottomLeft" state="frozen"/>
      <selection/>
      <selection pane="bottomLeft" activeCell="I12" sqref="I12"/>
    </sheetView>
  </sheetViews>
  <sheetFormatPr defaultColWidth="6.875" defaultRowHeight="12.75" customHeight="1" outlineLevelCol="7"/>
  <cols>
    <col min="1" max="1" width="10.25" style="105" customWidth="1"/>
    <col min="2" max="2" width="29" style="105" customWidth="1"/>
    <col min="3" max="3" width="7.5" style="105" customWidth="1"/>
    <col min="4" max="5" width="10.25" style="105" customWidth="1"/>
    <col min="6" max="6" width="7.5" style="105" customWidth="1"/>
    <col min="7" max="8" width="8.5" style="105" customWidth="1"/>
    <col min="9" max="16384" width="6.875" style="105"/>
  </cols>
  <sheetData>
    <row r="1" spans="1:2">
      <c r="A1" s="106" t="s">
        <v>605</v>
      </c>
      <c r="B1" s="107"/>
    </row>
    <row r="2" ht="31.5" customHeight="1" spans="1:8">
      <c r="A2" s="108" t="s">
        <v>606</v>
      </c>
      <c r="B2" s="108"/>
      <c r="C2" s="108"/>
      <c r="D2" s="108"/>
      <c r="E2" s="108"/>
      <c r="F2" s="108"/>
      <c r="G2" s="108"/>
      <c r="H2" s="108"/>
    </row>
    <row r="3" ht="18.75" hidden="1" spans="1:8">
      <c r="A3" s="109"/>
      <c r="B3" s="110"/>
      <c r="C3" s="111"/>
      <c r="D3" s="111"/>
      <c r="E3" s="111"/>
      <c r="F3" s="111"/>
      <c r="G3" s="111"/>
      <c r="H3" s="112"/>
    </row>
    <row r="4" ht="14.25" spans="1:8">
      <c r="A4" s="113"/>
      <c r="B4" s="114"/>
      <c r="C4" s="113"/>
      <c r="D4" s="113"/>
      <c r="E4" s="113"/>
      <c r="F4" s="113"/>
      <c r="G4" s="113"/>
      <c r="H4" s="115" t="s">
        <v>313</v>
      </c>
    </row>
    <row r="5" ht="42.75" spans="1:8">
      <c r="A5" s="100" t="s">
        <v>341</v>
      </c>
      <c r="B5" s="100" t="s">
        <v>342</v>
      </c>
      <c r="C5" s="100" t="s">
        <v>318</v>
      </c>
      <c r="D5" s="116" t="s">
        <v>344</v>
      </c>
      <c r="E5" s="100" t="s">
        <v>345</v>
      </c>
      <c r="F5" s="100" t="s">
        <v>607</v>
      </c>
      <c r="G5" s="100" t="s">
        <v>608</v>
      </c>
      <c r="H5" s="100" t="s">
        <v>609</v>
      </c>
    </row>
    <row r="6" ht="14.25" spans="1:8">
      <c r="A6" s="117"/>
      <c r="B6" s="118" t="s">
        <v>318</v>
      </c>
      <c r="C6" s="119">
        <f t="shared" ref="C6:C67" si="0">D6+E6</f>
        <v>403.163752</v>
      </c>
      <c r="D6" s="120">
        <f>D7+D19+D25+D32+D39+D65</f>
        <v>204.211752</v>
      </c>
      <c r="E6" s="120">
        <f>E7+E19+E25+E32+E39+E65</f>
        <v>198.952</v>
      </c>
      <c r="F6" s="121"/>
      <c r="G6" s="121"/>
      <c r="H6" s="121"/>
    </row>
    <row r="7" ht="14.25" spans="1:8">
      <c r="A7" s="122" t="s">
        <v>539</v>
      </c>
      <c r="B7" s="123" t="s">
        <v>325</v>
      </c>
      <c r="C7" s="119">
        <f t="shared" si="0"/>
        <v>16.499232</v>
      </c>
      <c r="D7" s="120">
        <f>D8+D12+D14+D17</f>
        <v>16.499232</v>
      </c>
      <c r="E7" s="120">
        <f>E8+E12+E14+E17</f>
        <v>0</v>
      </c>
      <c r="F7" s="121"/>
      <c r="G7" s="121"/>
      <c r="H7" s="121"/>
    </row>
    <row r="8" ht="14.25" spans="1:8">
      <c r="A8" s="122" t="s">
        <v>540</v>
      </c>
      <c r="B8" s="123" t="s">
        <v>346</v>
      </c>
      <c r="C8" s="119">
        <f t="shared" si="0"/>
        <v>16.499232</v>
      </c>
      <c r="D8" s="120">
        <f>SUBTOTAL(9,D9:D11)</f>
        <v>16.499232</v>
      </c>
      <c r="E8" s="120">
        <f>SUBTOTAL(9,E9:E11)</f>
        <v>0</v>
      </c>
      <c r="F8" s="121"/>
      <c r="G8" s="121"/>
      <c r="H8" s="121"/>
    </row>
    <row r="9" ht="24" spans="1:8">
      <c r="A9" s="122" t="s">
        <v>347</v>
      </c>
      <c r="B9" s="123" t="s">
        <v>348</v>
      </c>
      <c r="C9" s="119">
        <f t="shared" si="0"/>
        <v>10.999488</v>
      </c>
      <c r="D9" s="120">
        <v>10.999488</v>
      </c>
      <c r="E9" s="124">
        <v>0</v>
      </c>
      <c r="F9" s="121"/>
      <c r="G9" s="121"/>
      <c r="H9" s="121"/>
    </row>
    <row r="10" ht="14.25" spans="1:8">
      <c r="A10" s="122" t="s">
        <v>349</v>
      </c>
      <c r="B10" s="123" t="s">
        <v>350</v>
      </c>
      <c r="C10" s="119">
        <f t="shared" si="0"/>
        <v>5.499744</v>
      </c>
      <c r="D10" s="120">
        <v>5.499744</v>
      </c>
      <c r="E10" s="124">
        <v>0</v>
      </c>
      <c r="F10" s="121"/>
      <c r="G10" s="121"/>
      <c r="H10" s="121"/>
    </row>
    <row r="11" ht="14.25" spans="1:8">
      <c r="A11" s="122" t="s">
        <v>351</v>
      </c>
      <c r="B11" s="123" t="s">
        <v>352</v>
      </c>
      <c r="C11" s="119">
        <f t="shared" si="0"/>
        <v>0</v>
      </c>
      <c r="D11" s="120"/>
      <c r="E11" s="124">
        <v>0</v>
      </c>
      <c r="F11" s="121"/>
      <c r="G11" s="121"/>
      <c r="H11" s="121"/>
    </row>
    <row r="12" ht="14.25" spans="1:8">
      <c r="A12" s="122" t="s">
        <v>541</v>
      </c>
      <c r="B12" s="123" t="s">
        <v>353</v>
      </c>
      <c r="C12" s="119">
        <f t="shared" si="0"/>
        <v>0</v>
      </c>
      <c r="D12" s="120">
        <f>SUBTOTAL(9,D13)</f>
        <v>0</v>
      </c>
      <c r="E12" s="120">
        <f>SUBTOTAL(9,E13)</f>
        <v>0</v>
      </c>
      <c r="F12" s="121"/>
      <c r="G12" s="121"/>
      <c r="H12" s="121"/>
    </row>
    <row r="13" ht="14.25" spans="1:8">
      <c r="A13" s="122" t="s">
        <v>354</v>
      </c>
      <c r="B13" s="123" t="s">
        <v>355</v>
      </c>
      <c r="C13" s="119">
        <f t="shared" si="0"/>
        <v>0</v>
      </c>
      <c r="D13" s="120">
        <v>0</v>
      </c>
      <c r="E13" s="124"/>
      <c r="F13" s="121"/>
      <c r="G13" s="121"/>
      <c r="H13" s="121"/>
    </row>
    <row r="14" ht="14.25" spans="1:8">
      <c r="A14" s="122" t="s">
        <v>542</v>
      </c>
      <c r="B14" s="123" t="s">
        <v>543</v>
      </c>
      <c r="C14" s="119">
        <f t="shared" si="0"/>
        <v>0</v>
      </c>
      <c r="D14" s="120">
        <f>SUBTOTAL(9,D15:D16)</f>
        <v>0</v>
      </c>
      <c r="E14" s="120">
        <f>SUBTOTAL(9,E15:E16)</f>
        <v>0</v>
      </c>
      <c r="F14" s="121"/>
      <c r="G14" s="121"/>
      <c r="H14" s="121"/>
    </row>
    <row r="15" ht="14.25" spans="1:8">
      <c r="A15" s="122" t="s">
        <v>544</v>
      </c>
      <c r="B15" s="123" t="s">
        <v>545</v>
      </c>
      <c r="C15" s="119">
        <f t="shared" si="0"/>
        <v>0</v>
      </c>
      <c r="D15" s="120">
        <v>0</v>
      </c>
      <c r="E15" s="124"/>
      <c r="F15" s="121"/>
      <c r="G15" s="121"/>
      <c r="H15" s="121"/>
    </row>
    <row r="16" ht="14.25" spans="1:8">
      <c r="A16" s="122" t="s">
        <v>546</v>
      </c>
      <c r="B16" s="123" t="s">
        <v>547</v>
      </c>
      <c r="C16" s="119">
        <f t="shared" si="0"/>
        <v>0</v>
      </c>
      <c r="D16" s="120">
        <v>0</v>
      </c>
      <c r="E16" s="124"/>
      <c r="F16" s="121"/>
      <c r="G16" s="121"/>
      <c r="H16" s="121"/>
    </row>
    <row r="17" ht="24" spans="1:8">
      <c r="A17" s="122" t="s">
        <v>548</v>
      </c>
      <c r="B17" s="123" t="s">
        <v>549</v>
      </c>
      <c r="C17" s="119">
        <f t="shared" si="0"/>
        <v>0</v>
      </c>
      <c r="D17" s="120">
        <f>SUBTOTAL(9,D18)</f>
        <v>0</v>
      </c>
      <c r="E17" s="120">
        <f>SUBTOTAL(9,E18)</f>
        <v>0</v>
      </c>
      <c r="F17" s="121"/>
      <c r="G17" s="121"/>
      <c r="H17" s="121"/>
    </row>
    <row r="18" ht="14.25" spans="1:8">
      <c r="A18" s="122" t="s">
        <v>550</v>
      </c>
      <c r="B18" s="123" t="s">
        <v>547</v>
      </c>
      <c r="C18" s="119">
        <f t="shared" si="0"/>
        <v>0</v>
      </c>
      <c r="D18" s="120">
        <v>0</v>
      </c>
      <c r="E18" s="124"/>
      <c r="F18" s="121"/>
      <c r="G18" s="121"/>
      <c r="H18" s="121"/>
    </row>
    <row r="19" ht="14.25" spans="1:8">
      <c r="A19" s="122" t="s">
        <v>551</v>
      </c>
      <c r="B19" s="125" t="s">
        <v>356</v>
      </c>
      <c r="C19" s="119">
        <f t="shared" si="0"/>
        <v>8.130946</v>
      </c>
      <c r="D19" s="120">
        <f>D20</f>
        <v>8.130946</v>
      </c>
      <c r="E19" s="120">
        <f>E20</f>
        <v>0</v>
      </c>
      <c r="F19" s="121"/>
      <c r="G19" s="121"/>
      <c r="H19" s="121"/>
    </row>
    <row r="20" ht="14.25" spans="1:8">
      <c r="A20" s="122" t="s">
        <v>552</v>
      </c>
      <c r="B20" s="123" t="s">
        <v>357</v>
      </c>
      <c r="C20" s="119">
        <f t="shared" si="0"/>
        <v>8.130946</v>
      </c>
      <c r="D20" s="120">
        <f>SUBTOTAL(9,D21:D24)</f>
        <v>8.130946</v>
      </c>
      <c r="E20" s="120">
        <f>SUBTOTAL(9,E21:E24)</f>
        <v>0</v>
      </c>
      <c r="F20" s="121"/>
      <c r="G20" s="121"/>
      <c r="H20" s="121"/>
    </row>
    <row r="21" ht="14.25" spans="1:8">
      <c r="A21" s="122" t="s">
        <v>358</v>
      </c>
      <c r="B21" s="123" t="s">
        <v>359</v>
      </c>
      <c r="C21" s="119">
        <f t="shared" si="0"/>
        <v>0</v>
      </c>
      <c r="D21" s="120"/>
      <c r="E21" s="124">
        <v>0</v>
      </c>
      <c r="F21" s="121"/>
      <c r="G21" s="121"/>
      <c r="H21" s="121"/>
    </row>
    <row r="22" ht="14.25" spans="1:8">
      <c r="A22" s="122" t="s">
        <v>360</v>
      </c>
      <c r="B22" s="123" t="s">
        <v>361</v>
      </c>
      <c r="C22" s="119">
        <f t="shared" si="0"/>
        <v>6.530946</v>
      </c>
      <c r="D22" s="120">
        <v>6.530946</v>
      </c>
      <c r="E22" s="124">
        <v>0</v>
      </c>
      <c r="F22" s="121"/>
      <c r="G22" s="121"/>
      <c r="H22" s="121"/>
    </row>
    <row r="23" ht="14.25" spans="1:8">
      <c r="A23" s="122" t="s">
        <v>362</v>
      </c>
      <c r="B23" s="123" t="s">
        <v>363</v>
      </c>
      <c r="C23" s="119">
        <f t="shared" si="0"/>
        <v>0</v>
      </c>
      <c r="D23" s="120"/>
      <c r="E23" s="124">
        <v>0</v>
      </c>
      <c r="F23" s="121"/>
      <c r="G23" s="121"/>
      <c r="H23" s="121"/>
    </row>
    <row r="24" ht="14.25" spans="1:8">
      <c r="A24" s="122" t="s">
        <v>364</v>
      </c>
      <c r="B24" s="123" t="s">
        <v>365</v>
      </c>
      <c r="C24" s="119">
        <f t="shared" si="0"/>
        <v>1.6</v>
      </c>
      <c r="D24" s="120">
        <v>1.6</v>
      </c>
      <c r="E24" s="124">
        <v>0</v>
      </c>
      <c r="F24" s="121"/>
      <c r="G24" s="121"/>
      <c r="H24" s="121"/>
    </row>
    <row r="25" ht="14.25" spans="1:8">
      <c r="A25" s="122" t="s">
        <v>553</v>
      </c>
      <c r="B25" s="123" t="s">
        <v>329</v>
      </c>
      <c r="C25" s="119">
        <f t="shared" si="0"/>
        <v>0</v>
      </c>
      <c r="D25" s="120">
        <f>D26+D28+D30</f>
        <v>0</v>
      </c>
      <c r="E25" s="120">
        <f>E26+E28+E30</f>
        <v>0</v>
      </c>
      <c r="F25" s="121"/>
      <c r="G25" s="121"/>
      <c r="H25" s="121"/>
    </row>
    <row r="26" ht="14.25" spans="1:8">
      <c r="A26" s="122" t="s">
        <v>554</v>
      </c>
      <c r="B26" s="123" t="s">
        <v>555</v>
      </c>
      <c r="C26" s="119">
        <f t="shared" si="0"/>
        <v>0</v>
      </c>
      <c r="D26" s="120">
        <f>SUBTOTAL(9,D27)</f>
        <v>0</v>
      </c>
      <c r="E26" s="120">
        <f t="shared" ref="E26:E30" si="1">SUBTOTAL(9,E27)</f>
        <v>0</v>
      </c>
      <c r="F26" s="121"/>
      <c r="G26" s="121"/>
      <c r="H26" s="121"/>
    </row>
    <row r="27" ht="14.25" spans="1:8">
      <c r="A27" s="122" t="s">
        <v>556</v>
      </c>
      <c r="B27" s="123" t="s">
        <v>557</v>
      </c>
      <c r="C27" s="119">
        <f t="shared" si="0"/>
        <v>0</v>
      </c>
      <c r="D27" s="120">
        <v>0</v>
      </c>
      <c r="E27" s="124"/>
      <c r="F27" s="121"/>
      <c r="G27" s="121"/>
      <c r="H27" s="121"/>
    </row>
    <row r="28" ht="14.25" spans="1:8">
      <c r="A28" s="122" t="s">
        <v>558</v>
      </c>
      <c r="B28" s="123" t="s">
        <v>559</v>
      </c>
      <c r="C28" s="119">
        <f t="shared" si="0"/>
        <v>0</v>
      </c>
      <c r="D28" s="120">
        <f>SUBTOTAL(9,D29)</f>
        <v>0</v>
      </c>
      <c r="E28" s="120">
        <f t="shared" si="1"/>
        <v>0</v>
      </c>
      <c r="F28" s="121"/>
      <c r="G28" s="121"/>
      <c r="H28" s="121"/>
    </row>
    <row r="29" ht="14.25" spans="1:8">
      <c r="A29" s="122" t="s">
        <v>560</v>
      </c>
      <c r="B29" s="123" t="s">
        <v>561</v>
      </c>
      <c r="C29" s="119">
        <f t="shared" si="0"/>
        <v>0</v>
      </c>
      <c r="D29" s="120">
        <v>0</v>
      </c>
      <c r="E29" s="124"/>
      <c r="F29" s="121"/>
      <c r="G29" s="121"/>
      <c r="H29" s="121"/>
    </row>
    <row r="30" ht="14.25" spans="1:8">
      <c r="A30" s="122" t="s">
        <v>562</v>
      </c>
      <c r="B30" s="123" t="s">
        <v>563</v>
      </c>
      <c r="C30" s="119">
        <f t="shared" si="0"/>
        <v>0</v>
      </c>
      <c r="D30" s="120">
        <f>SUBTOTAL(9,D31)</f>
        <v>0</v>
      </c>
      <c r="E30" s="120">
        <f t="shared" si="1"/>
        <v>0</v>
      </c>
      <c r="F30" s="121"/>
      <c r="G30" s="121"/>
      <c r="H30" s="121"/>
    </row>
    <row r="31" ht="14.25" spans="1:8">
      <c r="A31" s="122" t="s">
        <v>564</v>
      </c>
      <c r="B31" s="123" t="s">
        <v>565</v>
      </c>
      <c r="C31" s="119">
        <f t="shared" si="0"/>
        <v>0</v>
      </c>
      <c r="D31" s="120">
        <v>0</v>
      </c>
      <c r="E31" s="124"/>
      <c r="F31" s="121"/>
      <c r="G31" s="121"/>
      <c r="H31" s="121"/>
    </row>
    <row r="32" ht="14.25" spans="1:8">
      <c r="A32" s="122" t="s">
        <v>566</v>
      </c>
      <c r="B32" s="123" t="s">
        <v>331</v>
      </c>
      <c r="C32" s="119">
        <f t="shared" si="0"/>
        <v>0</v>
      </c>
      <c r="D32" s="120">
        <f>D33+D35+D37</f>
        <v>0</v>
      </c>
      <c r="E32" s="120">
        <f>E33+E35+E37</f>
        <v>0</v>
      </c>
      <c r="F32" s="121"/>
      <c r="G32" s="121"/>
      <c r="H32" s="121"/>
    </row>
    <row r="33" ht="14.25" spans="1:8">
      <c r="A33" s="122" t="s">
        <v>567</v>
      </c>
      <c r="B33" s="123" t="s">
        <v>568</v>
      </c>
      <c r="C33" s="119">
        <f t="shared" si="0"/>
        <v>0</v>
      </c>
      <c r="D33" s="120">
        <f>SUBTOTAL(9,D34)</f>
        <v>0</v>
      </c>
      <c r="E33" s="120">
        <f t="shared" ref="E33:E37" si="2">SUBTOTAL(9,E34)</f>
        <v>0</v>
      </c>
      <c r="F33" s="121"/>
      <c r="G33" s="121"/>
      <c r="H33" s="121"/>
    </row>
    <row r="34" ht="14.25" spans="1:8">
      <c r="A34" s="122" t="s">
        <v>569</v>
      </c>
      <c r="B34" s="123" t="s">
        <v>570</v>
      </c>
      <c r="C34" s="119">
        <f t="shared" si="0"/>
        <v>0</v>
      </c>
      <c r="D34" s="120">
        <v>0</v>
      </c>
      <c r="E34" s="124"/>
      <c r="F34" s="121"/>
      <c r="G34" s="121"/>
      <c r="H34" s="121"/>
    </row>
    <row r="35" ht="14.25" spans="1:8">
      <c r="A35" s="122" t="s">
        <v>571</v>
      </c>
      <c r="B35" s="123" t="s">
        <v>572</v>
      </c>
      <c r="C35" s="119">
        <f t="shared" si="0"/>
        <v>0</v>
      </c>
      <c r="D35" s="120">
        <f>SUBTOTAL(9,D36)</f>
        <v>0</v>
      </c>
      <c r="E35" s="120">
        <f t="shared" si="2"/>
        <v>0</v>
      </c>
      <c r="F35" s="121"/>
      <c r="G35" s="121"/>
      <c r="H35" s="121"/>
    </row>
    <row r="36" ht="24" spans="1:8">
      <c r="A36" s="122" t="s">
        <v>573</v>
      </c>
      <c r="B36" s="123" t="s">
        <v>574</v>
      </c>
      <c r="C36" s="119">
        <f t="shared" si="0"/>
        <v>0</v>
      </c>
      <c r="D36" s="120">
        <v>0</v>
      </c>
      <c r="E36" s="124"/>
      <c r="F36" s="121"/>
      <c r="G36" s="121"/>
      <c r="H36" s="121"/>
    </row>
    <row r="37" ht="14.25" spans="1:8">
      <c r="A37" s="122" t="s">
        <v>575</v>
      </c>
      <c r="B37" s="123" t="s">
        <v>576</v>
      </c>
      <c r="C37" s="119">
        <f t="shared" si="0"/>
        <v>0</v>
      </c>
      <c r="D37" s="120">
        <f>SUBTOTAL(9,D38)</f>
        <v>0</v>
      </c>
      <c r="E37" s="120">
        <f t="shared" si="2"/>
        <v>0</v>
      </c>
      <c r="F37" s="121"/>
      <c r="G37" s="121"/>
      <c r="H37" s="121"/>
    </row>
    <row r="38" ht="14.25" spans="1:8">
      <c r="A38" s="122" t="s">
        <v>577</v>
      </c>
      <c r="B38" s="123" t="s">
        <v>578</v>
      </c>
      <c r="C38" s="119">
        <f t="shared" si="0"/>
        <v>0</v>
      </c>
      <c r="D38" s="120">
        <v>0</v>
      </c>
      <c r="E38" s="124"/>
      <c r="F38" s="121"/>
      <c r="G38" s="121"/>
      <c r="H38" s="121"/>
    </row>
    <row r="39" ht="14.25" spans="1:8">
      <c r="A39" s="122" t="s">
        <v>579</v>
      </c>
      <c r="B39" s="123" t="s">
        <v>332</v>
      </c>
      <c r="C39" s="119">
        <f t="shared" si="0"/>
        <v>370.283958</v>
      </c>
      <c r="D39" s="120">
        <f>D40+D59+D61+D63</f>
        <v>171.331958</v>
      </c>
      <c r="E39" s="120">
        <f>E40+E59+E61+E63</f>
        <v>198.952</v>
      </c>
      <c r="F39" s="121"/>
      <c r="G39" s="121"/>
      <c r="H39" s="121"/>
    </row>
    <row r="40" ht="14.25" spans="1:8">
      <c r="A40" s="122" t="s">
        <v>580</v>
      </c>
      <c r="B40" s="123" t="s">
        <v>366</v>
      </c>
      <c r="C40" s="119">
        <f t="shared" si="0"/>
        <v>370.283958</v>
      </c>
      <c r="D40" s="120">
        <f>SUBTOTAL(9,D41:D58)</f>
        <v>171.331958</v>
      </c>
      <c r="E40" s="120">
        <f>SUBTOTAL(9,E41:E58)</f>
        <v>198.952</v>
      </c>
      <c r="F40" s="121"/>
      <c r="G40" s="121"/>
      <c r="H40" s="121"/>
    </row>
    <row r="41" ht="14.25" spans="1:8">
      <c r="A41" s="122" t="s">
        <v>367</v>
      </c>
      <c r="B41" s="123" t="s">
        <v>368</v>
      </c>
      <c r="C41" s="119">
        <f t="shared" si="0"/>
        <v>0</v>
      </c>
      <c r="D41" s="120"/>
      <c r="E41" s="124">
        <v>0</v>
      </c>
      <c r="F41" s="121"/>
      <c r="G41" s="121"/>
      <c r="H41" s="121"/>
    </row>
    <row r="42" ht="14.25" spans="1:8">
      <c r="A42" s="122" t="s">
        <v>369</v>
      </c>
      <c r="B42" s="123" t="s">
        <v>370</v>
      </c>
      <c r="C42" s="119">
        <f t="shared" si="0"/>
        <v>0</v>
      </c>
      <c r="D42" s="120">
        <v>0</v>
      </c>
      <c r="E42" s="124"/>
      <c r="F42" s="121"/>
      <c r="G42" s="121"/>
      <c r="H42" s="121"/>
    </row>
    <row r="43" ht="14.25" spans="1:8">
      <c r="A43" s="122" t="s">
        <v>371</v>
      </c>
      <c r="B43" s="123" t="s">
        <v>372</v>
      </c>
      <c r="C43" s="119">
        <f t="shared" si="0"/>
        <v>5.086174</v>
      </c>
      <c r="D43" s="120">
        <v>0.086174</v>
      </c>
      <c r="E43" s="126">
        <v>5</v>
      </c>
      <c r="F43" s="121"/>
      <c r="G43" s="121"/>
      <c r="H43" s="121"/>
    </row>
    <row r="44" ht="14.25" spans="1:8">
      <c r="A44" s="122" t="s">
        <v>373</v>
      </c>
      <c r="B44" s="123" t="s">
        <v>374</v>
      </c>
      <c r="C44" s="119">
        <f t="shared" si="0"/>
        <v>95.89</v>
      </c>
      <c r="D44" s="120">
        <v>0</v>
      </c>
      <c r="E44" s="124">
        <v>95.89</v>
      </c>
      <c r="F44" s="121"/>
      <c r="G44" s="121"/>
      <c r="H44" s="121"/>
    </row>
    <row r="45" ht="14.25" spans="1:8">
      <c r="A45" s="122" t="s">
        <v>375</v>
      </c>
      <c r="B45" s="123" t="s">
        <v>376</v>
      </c>
      <c r="C45" s="119">
        <f t="shared" si="0"/>
        <v>0</v>
      </c>
      <c r="D45" s="120"/>
      <c r="E45" s="124"/>
      <c r="F45" s="121"/>
      <c r="G45" s="121"/>
      <c r="H45" s="121"/>
    </row>
    <row r="46" ht="14.25" spans="1:8">
      <c r="A46" s="122" t="s">
        <v>581</v>
      </c>
      <c r="B46" s="123" t="s">
        <v>582</v>
      </c>
      <c r="C46" s="119">
        <f t="shared" si="0"/>
        <v>0</v>
      </c>
      <c r="D46" s="120">
        <v>0</v>
      </c>
      <c r="E46" s="124"/>
      <c r="F46" s="121"/>
      <c r="G46" s="121"/>
      <c r="H46" s="121"/>
    </row>
    <row r="47" ht="14.25" spans="1:8">
      <c r="A47" s="122" t="s">
        <v>377</v>
      </c>
      <c r="B47" s="123" t="s">
        <v>378</v>
      </c>
      <c r="C47" s="119">
        <f t="shared" si="0"/>
        <v>0</v>
      </c>
      <c r="D47" s="120">
        <v>0</v>
      </c>
      <c r="E47" s="124"/>
      <c r="F47" s="121"/>
      <c r="G47" s="121"/>
      <c r="H47" s="121"/>
    </row>
    <row r="48" ht="14.25" spans="1:8">
      <c r="A48" s="122" t="s">
        <v>379</v>
      </c>
      <c r="B48" s="123" t="s">
        <v>380</v>
      </c>
      <c r="C48" s="119">
        <f t="shared" si="0"/>
        <v>0</v>
      </c>
      <c r="D48" s="120"/>
      <c r="E48" s="124"/>
      <c r="F48" s="121"/>
      <c r="G48" s="121"/>
      <c r="H48" s="121"/>
    </row>
    <row r="49" ht="14.25" spans="1:8">
      <c r="A49" s="122" t="s">
        <v>381</v>
      </c>
      <c r="B49" s="123" t="s">
        <v>382</v>
      </c>
      <c r="C49" s="119">
        <f t="shared" si="0"/>
        <v>0</v>
      </c>
      <c r="D49" s="120">
        <v>0</v>
      </c>
      <c r="E49" s="124"/>
      <c r="F49" s="121"/>
      <c r="G49" s="121"/>
      <c r="H49" s="121"/>
    </row>
    <row r="50" ht="14.25" spans="1:8">
      <c r="A50" s="122" t="s">
        <v>383</v>
      </c>
      <c r="B50" s="123" t="s">
        <v>384</v>
      </c>
      <c r="C50" s="119">
        <f t="shared" si="0"/>
        <v>0</v>
      </c>
      <c r="D50" s="120"/>
      <c r="E50" s="124"/>
      <c r="F50" s="121"/>
      <c r="G50" s="121"/>
      <c r="H50" s="121"/>
    </row>
    <row r="51" ht="14.25" spans="1:8">
      <c r="A51" s="122" t="s">
        <v>385</v>
      </c>
      <c r="B51" s="123" t="s">
        <v>386</v>
      </c>
      <c r="C51" s="119">
        <f t="shared" si="0"/>
        <v>204.307784</v>
      </c>
      <c r="D51" s="120">
        <v>171.245784</v>
      </c>
      <c r="E51" s="124">
        <v>33.062</v>
      </c>
      <c r="F51" s="121"/>
      <c r="G51" s="121"/>
      <c r="H51" s="121"/>
    </row>
    <row r="52" ht="14.25" spans="1:8">
      <c r="A52" s="122" t="s">
        <v>387</v>
      </c>
      <c r="B52" s="123" t="s">
        <v>388</v>
      </c>
      <c r="C52" s="119">
        <f t="shared" si="0"/>
        <v>0</v>
      </c>
      <c r="D52" s="120">
        <v>0</v>
      </c>
      <c r="E52" s="124"/>
      <c r="F52" s="121"/>
      <c r="G52" s="121"/>
      <c r="H52" s="121"/>
    </row>
    <row r="53" ht="14.25" spans="1:8">
      <c r="A53" s="122" t="s">
        <v>583</v>
      </c>
      <c r="B53" s="123" t="s">
        <v>584</v>
      </c>
      <c r="C53" s="119">
        <f t="shared" si="0"/>
        <v>0</v>
      </c>
      <c r="D53" s="120">
        <v>0</v>
      </c>
      <c r="E53" s="124"/>
      <c r="F53" s="121"/>
      <c r="G53" s="121"/>
      <c r="H53" s="121"/>
    </row>
    <row r="54" ht="14.25" spans="1:8">
      <c r="A54" s="122" t="s">
        <v>585</v>
      </c>
      <c r="B54" s="123" t="s">
        <v>586</v>
      </c>
      <c r="C54" s="119">
        <f t="shared" si="0"/>
        <v>65</v>
      </c>
      <c r="D54" s="120">
        <v>0</v>
      </c>
      <c r="E54" s="124">
        <v>65</v>
      </c>
      <c r="F54" s="121"/>
      <c r="G54" s="121"/>
      <c r="H54" s="121"/>
    </row>
    <row r="55" ht="14.25" spans="1:8">
      <c r="A55" s="122" t="s">
        <v>587</v>
      </c>
      <c r="B55" s="123" t="s">
        <v>588</v>
      </c>
      <c r="C55" s="119">
        <f t="shared" si="0"/>
        <v>0</v>
      </c>
      <c r="D55" s="120">
        <v>0</v>
      </c>
      <c r="E55" s="124"/>
      <c r="F55" s="121"/>
      <c r="G55" s="121"/>
      <c r="H55" s="121"/>
    </row>
    <row r="56" ht="14.25" spans="1:8">
      <c r="A56" s="122" t="s">
        <v>589</v>
      </c>
      <c r="B56" s="123" t="s">
        <v>590</v>
      </c>
      <c r="C56" s="119">
        <f t="shared" si="0"/>
        <v>0</v>
      </c>
      <c r="D56" s="120">
        <v>0</v>
      </c>
      <c r="E56" s="124"/>
      <c r="F56" s="121"/>
      <c r="G56" s="121"/>
      <c r="H56" s="121"/>
    </row>
    <row r="57" ht="14.25" spans="1:8">
      <c r="A57" s="122" t="s">
        <v>389</v>
      </c>
      <c r="B57" s="123" t="s">
        <v>390</v>
      </c>
      <c r="C57" s="119">
        <f t="shared" si="0"/>
        <v>0</v>
      </c>
      <c r="D57" s="120">
        <v>0</v>
      </c>
      <c r="E57" s="124"/>
      <c r="F57" s="121"/>
      <c r="G57" s="121"/>
      <c r="H57" s="121"/>
    </row>
    <row r="58" ht="14.25" spans="1:8">
      <c r="A58" s="122" t="s">
        <v>391</v>
      </c>
      <c r="B58" s="123" t="s">
        <v>591</v>
      </c>
      <c r="C58" s="119">
        <f t="shared" si="0"/>
        <v>0</v>
      </c>
      <c r="D58" s="120"/>
      <c r="E58" s="124">
        <v>0</v>
      </c>
      <c r="F58" s="121"/>
      <c r="G58" s="121"/>
      <c r="H58" s="121"/>
    </row>
    <row r="59" ht="14.25" spans="1:8">
      <c r="A59" s="122" t="s">
        <v>592</v>
      </c>
      <c r="B59" s="123" t="s">
        <v>593</v>
      </c>
      <c r="C59" s="119">
        <f t="shared" si="0"/>
        <v>0</v>
      </c>
      <c r="D59" s="120">
        <f>SUBTOTAL(9,D60)</f>
        <v>0</v>
      </c>
      <c r="E59" s="120">
        <f t="shared" ref="E59:E63" si="3">SUBTOTAL(9,E60)</f>
        <v>0</v>
      </c>
      <c r="F59" s="121"/>
      <c r="G59" s="121"/>
      <c r="H59" s="121"/>
    </row>
    <row r="60" ht="14.25" spans="1:8">
      <c r="A60" s="122" t="s">
        <v>594</v>
      </c>
      <c r="B60" s="123" t="s">
        <v>595</v>
      </c>
      <c r="C60" s="119">
        <f t="shared" si="0"/>
        <v>0</v>
      </c>
      <c r="D60" s="120">
        <v>0</v>
      </c>
      <c r="E60" s="124"/>
      <c r="F60" s="121"/>
      <c r="G60" s="121"/>
      <c r="H60" s="121"/>
    </row>
    <row r="61" ht="14.25" spans="1:8">
      <c r="A61" s="122" t="s">
        <v>596</v>
      </c>
      <c r="B61" s="123" t="s">
        <v>597</v>
      </c>
      <c r="C61" s="119">
        <f t="shared" si="0"/>
        <v>0</v>
      </c>
      <c r="D61" s="120">
        <f>SUBTOTAL(9,D62)</f>
        <v>0</v>
      </c>
      <c r="E61" s="120">
        <f t="shared" si="3"/>
        <v>0</v>
      </c>
      <c r="F61" s="121"/>
      <c r="G61" s="121"/>
      <c r="H61" s="121"/>
    </row>
    <row r="62" ht="14.25" spans="1:8">
      <c r="A62" s="122" t="s">
        <v>598</v>
      </c>
      <c r="B62" s="123" t="s">
        <v>599</v>
      </c>
      <c r="C62" s="119">
        <f t="shared" si="0"/>
        <v>0</v>
      </c>
      <c r="D62" s="120">
        <v>0</v>
      </c>
      <c r="E62" s="124"/>
      <c r="F62" s="121"/>
      <c r="G62" s="121"/>
      <c r="H62" s="121"/>
    </row>
    <row r="63" ht="24" spans="1:8">
      <c r="A63" s="122" t="s">
        <v>600</v>
      </c>
      <c r="B63" s="123" t="s">
        <v>601</v>
      </c>
      <c r="C63" s="119">
        <f t="shared" si="0"/>
        <v>0</v>
      </c>
      <c r="D63" s="120">
        <f>SUBTOTAL(9,D64)</f>
        <v>0</v>
      </c>
      <c r="E63" s="120">
        <f t="shared" si="3"/>
        <v>0</v>
      </c>
      <c r="F63" s="121"/>
      <c r="G63" s="121"/>
      <c r="H63" s="121"/>
    </row>
    <row r="64" ht="14.25" spans="1:8">
      <c r="A64" s="122" t="s">
        <v>602</v>
      </c>
      <c r="B64" s="123" t="s">
        <v>547</v>
      </c>
      <c r="C64" s="119">
        <f t="shared" si="0"/>
        <v>0</v>
      </c>
      <c r="D64" s="120">
        <v>0</v>
      </c>
      <c r="E64" s="124"/>
      <c r="F64" s="121"/>
      <c r="G64" s="121"/>
      <c r="H64" s="121"/>
    </row>
    <row r="65" ht="14.25" spans="1:8">
      <c r="A65" s="122" t="s">
        <v>603</v>
      </c>
      <c r="B65" s="123" t="s">
        <v>333</v>
      </c>
      <c r="C65" s="119">
        <f t="shared" si="0"/>
        <v>8.249616</v>
      </c>
      <c r="D65" s="120">
        <f>D66</f>
        <v>8.249616</v>
      </c>
      <c r="E65" s="120">
        <f>E66</f>
        <v>0</v>
      </c>
      <c r="F65" s="121"/>
      <c r="G65" s="121"/>
      <c r="H65" s="121"/>
    </row>
    <row r="66" ht="14.25" spans="1:8">
      <c r="A66" s="122" t="s">
        <v>604</v>
      </c>
      <c r="B66" s="123" t="s">
        <v>393</v>
      </c>
      <c r="C66" s="119">
        <f t="shared" si="0"/>
        <v>8.249616</v>
      </c>
      <c r="D66" s="120">
        <f>SUBTOTAL(9,D67)</f>
        <v>8.249616</v>
      </c>
      <c r="E66" s="120">
        <f>SUBTOTAL(9,E67)</f>
        <v>0</v>
      </c>
      <c r="F66" s="121"/>
      <c r="G66" s="121"/>
      <c r="H66" s="121"/>
    </row>
    <row r="67" ht="14.25" spans="1:8">
      <c r="A67" s="122" t="s">
        <v>394</v>
      </c>
      <c r="B67" s="123" t="s">
        <v>395</v>
      </c>
      <c r="C67" s="119">
        <f t="shared" si="0"/>
        <v>8.249616</v>
      </c>
      <c r="D67" s="120">
        <v>8.249616</v>
      </c>
      <c r="E67" s="124">
        <v>0</v>
      </c>
      <c r="F67" s="121"/>
      <c r="G67" s="121"/>
      <c r="H67" s="121"/>
    </row>
  </sheetData>
  <mergeCells count="1">
    <mergeCell ref="A2:H2"/>
  </mergeCells>
  <printOptions horizontalCentered="1"/>
  <pageMargins left="0" right="0" top="0.393700787401575" bottom="0.393700787401575" header="0.511811023622047" footer="0.511811023622047"/>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邓颖</cp:lastModifiedBy>
  <dcterms:created xsi:type="dcterms:W3CDTF">2015-06-05T18:19:00Z</dcterms:created>
  <cp:lastPrinted>2022-08-26T02:20:00Z</cp:lastPrinted>
  <dcterms:modified xsi:type="dcterms:W3CDTF">2022-09-27T09:57:12Z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05EAD21D00344C1683BDBCD3643C1B25</vt:lpwstr>
  </property>
  <property fmtid="{D5CDD505-2E9C-101B-9397-08002B2CF9AE}" pid="3" name="KSOProductBuildVer">
    <vt:lpwstr>2052-11.1.0.11875</vt:lpwstr>
  </property>
</Properties>
</file>