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67"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绩效表一" sheetId="13" r:id="rId11"/>
    <sheet name="绩效表二"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一般公共预算支出'!$A$1:$E$39</definedName>
    <definedName name="_xlnm.Print_Area" localSheetId="3">'3 一般公共预算财政基本支出'!$A$1:$E$43</definedName>
    <definedName name="_xlnm.Print_Area" localSheetId="4">'4 一般公用预算“三公”经费支出表'!$A$1:$G$8</definedName>
    <definedName name="_xlnm.Print_Area" localSheetId="5">'5 政府性基金预算支出表'!$A$1:$E$8</definedName>
    <definedName name="_xlnm.Print_Area" localSheetId="6">'6 部门收支总表'!$A$1:$D$19</definedName>
    <definedName name="_xlnm.Print_Area" localSheetId="7">'7 部门收入总表'!$A$1:$L$66</definedName>
    <definedName name="_xlnm.Print_Area" localSheetId="8">'8 部门支出总表'!$A$1:$H$59</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<sst xmlns="http://schemas.openxmlformats.org/spreadsheetml/2006/main" count="1540" uniqueCount="607">
  <si>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</si>
  <si>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</si>
  <si>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</si>
  <si>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</si>
  <si>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</si>
  <si>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</si>
  <si>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</si>
  <si>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</si>
  <si>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</si>
  <si>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</si>
  <si>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</si>
  <si>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</si>
  <si>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</si>
  <si>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</si>
  <si>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</si>
  <si>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</si>
  <si>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</si>
  <si>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</si>
  <si>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</si>
  <si>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</si>
  <si>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</si>
  <si>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</si>
  <si>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</si>
  <si>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</si>
  <si>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</si>
  <si>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</si>
  <si>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</si>
  <si>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</si>
  <si>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</si>
  <si>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</si>
  <si>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</si>
  <si>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</si>
  <si>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</si>
  <si>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</si>
  <si>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</si>
  <si>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</si>
  <si>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</si>
  <si>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</si>
  <si>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</si>
  <si>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</si>
  <si>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</si>
  <si>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</si>
  <si>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</si>
  <si>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</si>
  <si>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</si>
  <si>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</si>
  <si>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</si>
  <si>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</si>
  <si>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</si>
  <si>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</si>
  <si>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</si>
  <si>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</si>
  <si>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</si>
  <si>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</si>
  <si>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</si>
  <si>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</si>
  <si>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</si>
  <si>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</si>
  <si>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</si>
  <si>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</si>
  <si>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</si>
  <si>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</si>
  <si>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</si>
  <si>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</si>
  <si>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</si>
  <si>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</si>
  <si>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</si>
  <si>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</si>
  <si>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</si>
  <si>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</si>
  <si>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</si>
  <si>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</si>
  <si>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</si>
  <si>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</si>
  <si>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</si>
  <si>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</si>
  <si>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</si>
  <si>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</si>
  <si>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</si>
  <si>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</si>
  <si>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</si>
  <si>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</si>
  <si>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</si>
  <si>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</si>
  <si>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</si>
  <si>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</si>
  <si>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</si>
  <si>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</si>
  <si>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</si>
  <si>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</si>
  <si>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</si>
  <si>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</si>
  <si>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</si>
  <si>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</si>
  <si>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</si>
  <si>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</si>
  <si>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</si>
  <si>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</si>
  <si>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</si>
  <si>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</si>
  <si>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</si>
  <si>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</si>
  <si>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</si>
  <si>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</si>
  <si>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</si>
  <si>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</si>
  <si>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</si>
  <si>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</si>
  <si>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</si>
  <si>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</si>
  <si>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</si>
  <si>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</si>
  <si>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</si>
  <si>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</si>
  <si>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</si>
  <si>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</si>
  <si>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</si>
  <si>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</si>
  <si>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</si>
  <si>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</si>
  <si>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</si>
  <si>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</si>
  <si>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</si>
  <si>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</si>
  <si>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</si>
  <si>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</si>
  <si>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</si>
  <si>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</si>
  <si>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</si>
  <si>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</si>
  <si>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</si>
  <si>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</si>
  <si>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</si>
  <si>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</si>
  <si>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</si>
  <si>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</si>
  <si>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</si>
  <si>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</si>
  <si>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</si>
  <si>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</si>
  <si>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</si>
  <si>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</si>
  <si>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</si>
  <si>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</si>
  <si>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</si>
  <si>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</si>
  <si>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</si>
  <si>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</si>
  <si>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</si>
  <si>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</si>
  <si>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</si>
  <si>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</si>
  <si>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</si>
  <si>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</si>
  <si>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</si>
  <si>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</si>
  <si>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</si>
  <si>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</si>
  <si>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</si>
  <si>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</si>
  <si>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</si>
  <si>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</si>
  <si>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</si>
  <si>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</si>
  <si>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</si>
  <si>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</si>
  <si>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</si>
  <si>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</si>
  <si>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</si>
  <si>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</si>
  <si>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</si>
  <si>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</si>
  <si>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</si>
  <si>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</si>
  <si>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</si>
  <si>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</si>
  <si>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</si>
  <si>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</si>
  <si>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</si>
  <si>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</si>
  <si>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</si>
  <si>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</si>
  <si>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</si>
  <si>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</si>
  <si>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</si>
  <si>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</si>
  <si>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</si>
  <si>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</si>
  <si>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</si>
  <si>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</si>
  <si>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</si>
  <si>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</si>
  <si>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</si>
  <si>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</si>
  <si>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</si>
  <si>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</si>
  <si>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</si>
  <si>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</si>
  <si>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</si>
  <si>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</si>
  <si>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</si>
  <si>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</si>
  <si>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</si>
  <si>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</si>
  <si>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</si>
  <si>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</si>
  <si>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</si>
  <si>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</si>
  <si>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</si>
  <si>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</si>
  <si>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</si>
  <si>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</si>
  <si>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</si>
  <si>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</si>
  <si>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</si>
  <si>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</si>
  <si>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</si>
  <si>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</si>
  <si>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</si>
  <si>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</si>
  <si>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</si>
  <si>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</si>
  <si>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</si>
  <si>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</si>
  <si>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</si>
  <si>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</si>
  <si>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</si>
  <si>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</si>
  <si>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</si>
  <si>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</si>
  <si>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</si>
  <si>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</si>
  <si>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</si>
  <si>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</si>
  <si>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</si>
  <si>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</si>
  <si>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</si>
  <si>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</si>
  <si>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</si>
  <si>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</si>
  <si>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</si>
  <si>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</si>
  <si>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</si>
  <si>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</si>
  <si>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</si>
  <si>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</si>
  <si>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</si>
  <si>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</si>
  <si>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</si>
  <si>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</si>
  <si>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</si>
  <si>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</si>
  <si>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</si>
  <si>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</si>
  <si>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</si>
  <si>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</si>
  <si>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</si>
  <si>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</si>
  <si>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</si>
  <si>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</si>
  <si>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</si>
  <si>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</si>
  <si>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</si>
  <si>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</si>
  <si>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</si>
  <si>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</si>
  <si>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</si>
  <si>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</si>
  <si>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</si>
  <si>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</si>
  <si>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</si>
  <si>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</si>
  <si>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</si>
  <si>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</si>
  <si>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</si>
  <si>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</si>
  <si>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</si>
  <si>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</si>
  <si>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</si>
  <si>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</si>
  <si>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</si>
  <si>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</si>
  <si>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</si>
  <si>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</si>
  <si>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</si>
  <si>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</si>
  <si>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</si>
  <si>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</si>
  <si>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</si>
  <si>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</si>
  <si>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</si>
  <si>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</si>
  <si>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</si>
  <si>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</si>
  <si>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</si>
  <si>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</si>
  <si>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</si>
  <si>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</si>
  <si>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</si>
  <si>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</si>
  <si>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</si>
  <si>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</si>
  <si>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</si>
  <si>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</si>
  <si>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</si>
  <si>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</si>
  <si>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</si>
  <si>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</si>
  <si>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</si>
  <si>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</si>
  <si>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</si>
  <si>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</si>
  <si>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重庆市綦江区住房和城乡建设委员会财政拨款收支总表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</si>
  <si>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</si>
  <si>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</si>
  <si>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</si>
  <si>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</si>
  <si>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</si>
  <si>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</si>
  <si>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</si>
  <si>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</si>
  <si>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</si>
  <si>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</si>
  <si>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</si>
  <si>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</si>
  <si>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</si>
  <si>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</si>
  <si>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</si>
  <si>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</si>
  <si>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</si>
  <si>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</si>
  <si>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</si>
  <si>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重庆市綦江区住房和城乡建设委员会一般公共预算财政拨款支出预算表</t>
  </si>
  <si>
    <t>功能分类科目</t>
  </si>
  <si>
    <t>2020年预算数</t>
  </si>
  <si>
    <t>科目编码</t>
  </si>
  <si>
    <t>科目名称</t>
  </si>
  <si>
    <t>小计</t>
  </si>
  <si>
    <t>基本支出</t>
  </si>
  <si>
    <t>项目支出</t>
  </si>
  <si>
    <t>社会保障和就业支出</t>
  </si>
  <si>
    <t>行政事业单位离退休</t>
  </si>
  <si>
    <t>归口管理的行政单位离退休</t>
  </si>
  <si>
    <t>事业单位离退休</t>
  </si>
  <si>
    <t>机关事业单位基本养老保险缴费支出</t>
  </si>
  <si>
    <t>机关事业单位职业年金缴费支出</t>
  </si>
  <si>
    <t>其他行政事业单位离退休支出</t>
  </si>
  <si>
    <t>卫生健康支出</t>
  </si>
  <si>
    <t>行政事业单位医疗</t>
  </si>
  <si>
    <t>行政单位医疗</t>
  </si>
  <si>
    <t>事业单位医疗</t>
  </si>
  <si>
    <t>公务员医疗补助</t>
  </si>
  <si>
    <t>其他行政事业单位医疗支出</t>
  </si>
  <si>
    <t>节能环保支出</t>
  </si>
  <si>
    <t>其他节能环保支出</t>
  </si>
  <si>
    <t>城乡社区支出</t>
  </si>
  <si>
    <t>城乡社区管理事务</t>
  </si>
  <si>
    <t>行政运行</t>
  </si>
  <si>
    <t>一般行政管理事务</t>
  </si>
  <si>
    <t>工程建设管理</t>
  </si>
  <si>
    <t>其他城乡社区管理事务支出</t>
  </si>
  <si>
    <t>城乡社区规划与管理</t>
  </si>
  <si>
    <t>城乡社区环境卫生</t>
  </si>
  <si>
    <t>建设市场管理与监督</t>
  </si>
  <si>
    <t>其他城乡社区支出</t>
  </si>
  <si>
    <t>住房保障支出</t>
  </si>
  <si>
    <t>住房改革支出</t>
  </si>
  <si>
    <t>住房公积金</t>
  </si>
  <si>
    <t>备注：本表反映2020年当年一般公共预算财政拨款支出情况。</t>
  </si>
  <si>
    <t>表3</t>
  </si>
  <si>
    <t>重庆市綦江区住房和城乡建设委员会一般公共预算财政拨款基本支出预算表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</si>
  <si>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</si>
  <si>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</si>
  <si>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</si>
  <si>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</si>
  <si>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</si>
  <si>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</si>
  <si>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</si>
  <si>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</si>
  <si>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</si>
  <si>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</si>
  <si>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</si>
  <si>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</si>
  <si>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</si>
  <si>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</si>
  <si>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</si>
  <si>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</si>
  <si>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</si>
  <si>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</si>
  <si>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</si>
  <si>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</si>
  <si>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</si>
  <si>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</si>
  <si>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</si>
  <si>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</si>
  <si>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</si>
  <si>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</si>
  <si>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</si>
  <si>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</si>
  <si>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</si>
  <si>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</si>
  <si>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</si>
  <si>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</si>
  <si>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</si>
  <si>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</si>
  <si>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</si>
  <si>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</si>
  <si>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</si>
  <si>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</si>
  <si>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</si>
  <si>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</si>
  <si>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</si>
  <si>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</si>
  <si>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</si>
  <si>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</si>
  <si>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</si>
  <si>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</si>
  <si>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</si>
  <si>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</si>
  <si>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</si>
  <si>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</si>
  <si>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</si>
  <si>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</si>
  <si>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</si>
  <si>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</si>
  <si>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</si>
  <si>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</si>
  <si>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</si>
  <si>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</si>
  <si>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</si>
  <si>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</si>
  <si>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</si>
  <si>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</si>
  <si>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</si>
  <si>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</si>
  <si>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</si>
  <si>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</si>
  <si>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</si>
  <si>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</si>
  <si>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</si>
  <si>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</si>
  <si>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30307</t>
  </si>
  <si>
    <t xml:space="preserve">  医疗费补助</t>
  </si>
  <si>
    <t xml:space="preserve">  30309</t>
  </si>
  <si>
    <t xml:space="preserve">  奖励金</t>
  </si>
  <si>
    <t xml:space="preserve">  30399</t>
  </si>
  <si>
    <t xml:space="preserve">  其他对个人和家庭的补助支出</t>
  </si>
  <si>
    <t>表4</t>
  </si>
  <si>
    <t>重庆市綦江区住房和城乡建设委员会一般公共预算“三公”经费支出表</t>
  </si>
  <si>
    <t>因公出国（境）费</t>
  </si>
  <si>
    <t>公务用车购置及运行费</t>
  </si>
  <si>
    <t>公务接待费</t>
  </si>
  <si>
    <t>公务用车购置费</t>
  </si>
  <si>
    <t>公务用车运行费</t>
  </si>
  <si>
    <t>表5</t>
  </si>
  <si>
    <t>重庆市綦江区住房和城乡建设委员会政府性基金预算支出表</t>
  </si>
  <si>
    <t>本年政府性基金预算财政拨款支出</t>
  </si>
  <si>
    <t>合    计</t>
  </si>
  <si>
    <t>国有土地使用权出让收入安排的支出</t>
  </si>
  <si>
    <t>2120899</t>
  </si>
  <si>
    <t>其他国有土地使用权出让收入安排的支出</t>
  </si>
  <si>
    <t>表6</t>
  </si>
  <si>
    <t>重庆市綦江区住房和城乡建设委员会部门收支总表</t>
  </si>
  <si>
    <t>一般公共预算拨款收入</t>
  </si>
  <si>
    <t>一般公共服务支出</t>
  </si>
  <si>
    <t>政府性基金预算拨款收入</t>
  </si>
  <si>
    <t>国有资本经营预算拨款收入</t>
  </si>
  <si>
    <t>事业收入预算</t>
  </si>
  <si>
    <t>节能环支出</t>
  </si>
  <si>
    <t>事业单位经营收入预算</t>
  </si>
  <si>
    <t>其他收入预算</t>
  </si>
  <si>
    <t>自然资源海洋气象等支出</t>
  </si>
  <si>
    <t>其他支出</t>
  </si>
  <si>
    <t>本年收入合计</t>
  </si>
  <si>
    <t>本年支出合计</t>
  </si>
  <si>
    <t>用事业基金弥补收支差额</t>
  </si>
  <si>
    <t>结转下年</t>
  </si>
  <si>
    <t>上年结转</t>
  </si>
  <si>
    <t>收入总计</t>
  </si>
  <si>
    <t>支出总计</t>
  </si>
  <si>
    <t>表7</t>
  </si>
  <si>
    <t>重庆市綦江区住房和城乡建设委员会部门收入总表</t>
  </si>
  <si>
    <t>科目</t>
  </si>
  <si>
    <t>非教育收费收入预算</t>
  </si>
  <si>
    <t>教育收费收预算入</t>
  </si>
  <si>
    <t>统计信息事务</t>
  </si>
  <si>
    <t xml:space="preserve">  专项普查活动</t>
  </si>
  <si>
    <t>其他社会保障和就业支出</t>
  </si>
  <si>
    <t xml:space="preserve">  其他社会保障和就业支出</t>
  </si>
  <si>
    <t>其他卫生健康支出</t>
  </si>
  <si>
    <t>污染防治</t>
  </si>
  <si>
    <t xml:space="preserve">  水体</t>
  </si>
  <si>
    <t xml:space="preserve">  土地开发支出</t>
  </si>
  <si>
    <t xml:space="preserve">  城市建设支出</t>
  </si>
  <si>
    <t xml:space="preserve">  农村基础设施建设支出</t>
  </si>
  <si>
    <t>城市基础设施配套费安排的支出</t>
  </si>
  <si>
    <t xml:space="preserve">  其他城市基础设施配套费安排的支出</t>
  </si>
  <si>
    <t>自然资源事务</t>
  </si>
  <si>
    <t xml:space="preserve">  土地资源利用与保护</t>
  </si>
  <si>
    <t>保障性安居工程支出</t>
  </si>
  <si>
    <t xml:space="preserve">  廉租住房</t>
  </si>
  <si>
    <t xml:space="preserve">  棚户区改造</t>
  </si>
  <si>
    <t>城乡社区住宅</t>
  </si>
  <si>
    <t xml:space="preserve">  其他城乡社区住宅支出</t>
  </si>
  <si>
    <t>表8</t>
  </si>
  <si>
    <t>重庆市綦江区住房和城乡建设委员会部门支出总表</t>
  </si>
  <si>
    <t>上缴上级支出</t>
  </si>
  <si>
    <t>事业单位经营支出</t>
  </si>
  <si>
    <t>对下级单位补助支出</t>
  </si>
  <si>
    <r>
      <rPr>
        <sz val="10"/>
        <rFont val="宋体"/>
        <charset val="134"/>
      </rPr>
      <t xml:space="preserve"> </t>
    </r>
    <r>
      <rPr>
        <sz val="10"/>
        <rFont val="宋体"/>
        <charset val="134"/>
      </rPr>
      <t xml:space="preserve"> </t>
    </r>
    <r>
      <rPr>
        <sz val="10"/>
        <rFont val="宋体"/>
        <charset val="134"/>
      </rPr>
      <t>归口管理的行政单位离退休</t>
    </r>
  </si>
  <si>
    <r>
      <rPr>
        <sz val="10"/>
        <rFont val="宋体"/>
        <charset val="134"/>
      </rPr>
      <t xml:space="preserve"> </t>
    </r>
    <r>
      <rPr>
        <sz val="10"/>
        <rFont val="宋体"/>
        <charset val="134"/>
      </rPr>
      <t xml:space="preserve"> </t>
    </r>
    <r>
      <rPr>
        <sz val="10"/>
        <rFont val="宋体"/>
        <charset val="134"/>
      </rPr>
      <t>机关事业单位基本养老保险缴费支出</t>
    </r>
  </si>
  <si>
    <r>
      <rPr>
        <sz val="10"/>
        <rFont val="宋体"/>
        <charset val="134"/>
      </rPr>
      <t xml:space="preserve"> </t>
    </r>
    <r>
      <rPr>
        <sz val="10"/>
        <rFont val="宋体"/>
        <charset val="134"/>
      </rPr>
      <t xml:space="preserve"> </t>
    </r>
    <r>
      <rPr>
        <sz val="10"/>
        <rFont val="宋体"/>
        <charset val="134"/>
      </rPr>
      <t>机关事业单位职业年金缴费支出</t>
    </r>
  </si>
  <si>
    <r>
      <rPr>
        <sz val="10"/>
        <rFont val="宋体"/>
        <charset val="134"/>
      </rPr>
      <t xml:space="preserve"> </t>
    </r>
    <r>
      <rPr>
        <sz val="10"/>
        <rFont val="宋体"/>
        <charset val="134"/>
      </rPr>
      <t xml:space="preserve"> </t>
    </r>
    <r>
      <rPr>
        <sz val="10"/>
        <rFont val="宋体"/>
        <charset val="134"/>
      </rPr>
      <t>其他行政事业单位离退休支出</t>
    </r>
  </si>
  <si>
    <t xml:space="preserve">  行政单位医疗</t>
  </si>
  <si>
    <t xml:space="preserve">  事业单位医疗</t>
  </si>
  <si>
    <t xml:space="preserve">  公务员医疗补助</t>
  </si>
  <si>
    <t xml:space="preserve">  其他行政事业单位医疗支出</t>
  </si>
  <si>
    <r>
      <rPr>
        <sz val="10"/>
        <rFont val="宋体"/>
        <charset val="134"/>
      </rPr>
      <t xml:space="preserve"> </t>
    </r>
    <r>
      <rPr>
        <sz val="10"/>
        <rFont val="宋体"/>
        <charset val="134"/>
      </rPr>
      <t xml:space="preserve"> </t>
    </r>
    <r>
      <rPr>
        <sz val="10"/>
        <rFont val="宋体"/>
        <charset val="134"/>
      </rPr>
      <t>其他卫生健康支出</t>
    </r>
  </si>
  <si>
    <t xml:space="preserve">  其他节能环保支出</t>
  </si>
  <si>
    <t xml:space="preserve">  行政运行</t>
  </si>
  <si>
    <t xml:space="preserve">  一般行政管理事务</t>
  </si>
  <si>
    <t xml:space="preserve">  工程建设管理</t>
  </si>
  <si>
    <t xml:space="preserve">  其他城乡社区管理事务支出</t>
  </si>
  <si>
    <r>
      <rPr>
        <sz val="10"/>
        <rFont val="宋体"/>
        <charset val="134"/>
      </rPr>
      <t xml:space="preserve"> </t>
    </r>
    <r>
      <rPr>
        <sz val="10"/>
        <rFont val="宋体"/>
        <charset val="134"/>
      </rPr>
      <t xml:space="preserve"> </t>
    </r>
    <r>
      <rPr>
        <sz val="10"/>
        <rFont val="宋体"/>
        <charset val="134"/>
      </rPr>
      <t>城乡社区规划与管理</t>
    </r>
  </si>
  <si>
    <t xml:space="preserve">  城乡社区环境卫生</t>
  </si>
  <si>
    <r>
      <rPr>
        <sz val="10"/>
        <rFont val="宋体"/>
        <charset val="134"/>
      </rPr>
      <t xml:space="preserve"> </t>
    </r>
    <r>
      <rPr>
        <sz val="10"/>
        <rFont val="宋体"/>
        <charset val="134"/>
      </rPr>
      <t xml:space="preserve"> </t>
    </r>
    <r>
      <rPr>
        <sz val="10"/>
        <rFont val="宋体"/>
        <charset val="134"/>
      </rPr>
      <t>建设市场管理与监督</t>
    </r>
  </si>
  <si>
    <t xml:space="preserve">  其他国有土地使用权出让收入安排的支出</t>
  </si>
  <si>
    <t xml:space="preserve">  其他城乡社区支出</t>
  </si>
  <si>
    <t>表9</t>
  </si>
  <si>
    <t>重庆市綦江区住房和城乡建设委员会政府采购预算明细表</t>
  </si>
  <si>
    <t>教育收费收入预算</t>
  </si>
  <si>
    <t>货物类</t>
  </si>
  <si>
    <t>服务类</t>
  </si>
  <si>
    <t>工程类</t>
  </si>
  <si>
    <t>2020年区级重点专项资金绩效目标表</t>
  </si>
  <si>
    <t>编制单位：</t>
  </si>
  <si>
    <t>重庆市綦江区住房和城乡建设委员会</t>
  </si>
  <si>
    <t/>
  </si>
  <si>
    <t>专项资金名称</t>
  </si>
  <si>
    <t>建卡贫困户农村危改造区级配套专项资金及租房资金</t>
  </si>
  <si>
    <t>业务主管部门</t>
  </si>
  <si>
    <t>区住建委</t>
  </si>
  <si>
    <t>2020年预算</t>
  </si>
  <si>
    <t>项目概况</t>
  </si>
  <si>
    <t xml:space="preserve">    根据重庆市人民政府《关于加快全市农村危房改造的实施意见》（渝府发〔2011〕37号）、重庆市住房和城乡建委关于印发《建档立卡贫困户等4类重点对象住房安全保障实施方案（2019-2020）》的通知（渝建村镇〔2019〕17号）要求，2020年我区需要完成70户农村C级危房改造，完成425户农村D级危房改造任务。根据重庆市綦江区城乡建设委员会《关于印发&lt;綦江区农村扶贫对象租房补贴暂行办法&gt;的通知》（綦建委〔2018〕183号）规定，需要对未进行危房改造的建卡贫困户，实施租户补贴，全区预计有600人。</t>
  </si>
  <si>
    <t>立项依据</t>
  </si>
  <si>
    <t xml:space="preserve">    重庆市住房和城乡建委关于印发《建档立卡贫困户等4类重点对象住房安全保障实施方案（2019-2020）》的通知（渝建村镇〔2019〕17号）
    重庆市住建和市财政关于转发《住房城乡建设部财政部关于印发农村危房改造脱贫攻坚三年行动方案的通知》的通知（渝建〔2019〕57号）
    重庆市綦江区城乡建设委员会《关于印发&lt;綦江区农村扶贫对象租房补贴暂行办法&gt;的通知》（綦建委〔2018〕183号）。</t>
  </si>
  <si>
    <t>项目当年
绩效目标</t>
  </si>
  <si>
    <t xml:space="preserve">   及时向街镇下达2020年农村建卡贫困户C、D级危房改造任务，督促各街镇打表推进，每季度组织相关人员到街镇进行巡查，确保工程质量。做到完工一批，验收一批，拨付一批。全面完成70户农村C级危房改造，425户农村D级危房改造任务，确保农村建卡贫困户的居住安全。动态监控农村建卡贫困户租房人员，按时更新，按季度及时拨付600人左右的租房补贴。</t>
  </si>
  <si>
    <t>绩效指标</t>
  </si>
  <si>
    <t>指         标</t>
  </si>
  <si>
    <t>指标权重</t>
  </si>
  <si>
    <t>计量单位</t>
  </si>
  <si>
    <t>指标值</t>
  </si>
  <si>
    <t>建档立卡贫困户危房改造数量（≥*户（套)）</t>
  </si>
  <si>
    <t>户</t>
  </si>
  <si>
    <t>C级≥70 ；D级≥425</t>
  </si>
  <si>
    <t>建档立卡贫困户危房改造面积(≥**平方米)</t>
  </si>
  <si>
    <t>平方米</t>
  </si>
  <si>
    <t>≥19800</t>
  </si>
  <si>
    <t>C级危房完成率</t>
  </si>
  <si>
    <t>%</t>
  </si>
  <si>
    <t>=100</t>
  </si>
  <si>
    <t>D级危房完成率</t>
  </si>
  <si>
    <t>改造后验收合格率( 100% )</t>
  </si>
  <si>
    <t>分步实施、有序推进</t>
  </si>
  <si>
    <t>规定时间内危房改造工作任务完成率</t>
  </si>
  <si>
    <t>受益建档立卡贫困人口数（≥**人）</t>
  </si>
  <si>
    <t>人</t>
  </si>
  <si>
    <t>=1838</t>
  </si>
  <si>
    <t>危房改造户危房改造是否对周边农户起到正面宣传作用</t>
  </si>
  <si>
    <t>次</t>
  </si>
  <si>
    <t>≥100</t>
  </si>
  <si>
    <t>开展农村危房改造质量安全监督巡查</t>
  </si>
  <si>
    <t>是否开展了有关政策、成效等宣传</t>
  </si>
  <si>
    <t>≥50</t>
  </si>
  <si>
    <t>补助资金专项管理、专款专用</t>
  </si>
  <si>
    <t>及时足额向符合条件农户发放补助资金</t>
  </si>
  <si>
    <t>受益建档立卡贫困人口满意度（ ）</t>
  </si>
  <si>
    <t xml:space="preserve">≥95% </t>
  </si>
  <si>
    <t>资金执行率</t>
  </si>
  <si>
    <t>街镇污水处理站运维费</t>
  </si>
  <si>
    <t>按照重庆市住房和城乡建设委员会《关于印发〈重庆市城镇污水处理提质增效三年行动实施方案（2019-2021年）〉的通知》（渝建［2019］399号）要求，为加快补齐街镇污水处理短板，尽快实现污水管网全处理、全覆盖、全收集，保障排水设施的正常运行，杜绝污水散排，提升街镇形象，美化居住环境，提高人民的生活品质。</t>
  </si>
  <si>
    <t xml:space="preserve">    重庆市住房和城乡建设委员会《关于印发〈重庆市城镇污水处理提质增效三年行动实施方案（2019-2021年）〉的通知》（渝建［2019］399号）。
    根据重庆市綦江区人民政府与重庆市环保投资有限公司鉴订的《乡镇污水处理设施建设运营合同》约定。</t>
  </si>
  <si>
    <t xml:space="preserve">保障街镇排水设施的正常运行，杜绝污水散排现象，生活、生产污水得到有效净化处理，达到国家排放要求。提升街镇形象，美化居住环境，提高人民的生活品质。 </t>
  </si>
  <si>
    <t>乡镇污水处理厂（站）正常运行量</t>
  </si>
  <si>
    <t>个</t>
  </si>
  <si>
    <t>≥42</t>
  </si>
  <si>
    <t>污水处理厂（站）全年运行天数</t>
  </si>
  <si>
    <t>天</t>
  </si>
  <si>
    <t xml:space="preserve">=365 </t>
  </si>
  <si>
    <t>污水处理厂（站）每天运行时间</t>
  </si>
  <si>
    <t xml:space="preserve"> h</t>
  </si>
  <si>
    <t>= 24</t>
  </si>
  <si>
    <t>污水处理厂（站）设计运行负荷</t>
  </si>
  <si>
    <t>&gt;=90%</t>
  </si>
  <si>
    <t>污水处理水量计量（≥100立方米/日）</t>
  </si>
  <si>
    <t>立方米/日</t>
  </si>
  <si>
    <t>污水处理流程要求(污水处理工序必须符合规范及设计要求。  )</t>
  </si>
  <si>
    <t>污水处理排放标准</t>
  </si>
  <si>
    <t>级</t>
  </si>
  <si>
    <t xml:space="preserve">           ≥3</t>
  </si>
  <si>
    <t>污水处理社会效益</t>
  </si>
  <si>
    <t>≥95%</t>
  </si>
  <si>
    <t>人民群众满意度</t>
  </si>
  <si>
    <t>污水处理服务费支付时限(根据污水处理量和计费标准按月结算。)</t>
  </si>
  <si>
    <t>资金管理要求（严格财经纪律，做到专款专用）</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</si>
</sst>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176" formatCode="#,##0.00_ "/>
    <numFmt numFmtId="41" formatCode="_ * #,##0_ ;_ * \-#,##0_ ;_ * &quot;-&quot;_ ;_ @_ "/>
    <numFmt numFmtId="43" formatCode="_ * #,##0.00_ ;_ * \-#,##0.00_ ;_ * &quot;-&quot;??_ ;_ @_ "/>
    <numFmt numFmtId="177" formatCode="#,##0.00;[Red]#,##0.00"/>
    <numFmt numFmtId="178" formatCode="0.00_ "/>
    <numFmt numFmtId="179" formatCode=";;"/>
  </numFmts>
  <fonts count="52">
    <font>
      <sz val="11"/>
      <color theme="1"/>
      <name val="等线"/>
      <charset val="134"/>
    </font>
    <font>
      <sz val="10"/>
      <name val="Arial"/>
      <charset val="0"/>
    </font>
    <font>
      <sz val="11"/>
      <color indexed="8"/>
      <name val="等线"/>
      <charset val="134"/>
    </font>
    <font>
      <sz val="18"/>
      <color indexed="8"/>
      <name val="方正小标宋_GBK"/>
      <charset val="134"/>
    </font>
    <font>
      <sz val="10"/>
      <color indexed="8"/>
      <name val="宋体"/>
      <charset val="134"/>
    </font>
    <font>
      <b/>
      <sz val="12"/>
      <color indexed="8"/>
      <name val="楷体"/>
      <charset val="134"/>
    </font>
    <font>
      <b/>
      <sz val="10"/>
      <color indexed="8"/>
      <name val="宋体"/>
      <charset val="134"/>
    </font>
    <font>
      <sz val="9"/>
      <color indexed="8"/>
      <name val="宋体"/>
      <charset val="134"/>
    </font>
    <font>
      <sz val="12"/>
      <color indexed="8"/>
      <name val="宋体"/>
      <charset val="134"/>
    </font>
    <font>
      <b/>
      <sz val="9"/>
      <color indexed="8"/>
      <name val="宋体"/>
      <charset val="134"/>
    </font>
    <font>
      <b/>
      <sz val="10"/>
      <name val="宋体"/>
      <charset val="134"/>
    </font>
    <font>
      <sz val="9"/>
      <color indexed="8"/>
      <name val="SimSun"/>
      <charset val="134"/>
    </font>
    <font>
      <b/>
      <sz val="20"/>
      <color indexed="8"/>
      <name val="黑体"/>
      <charset val="134"/>
    </font>
    <font>
      <b/>
      <sz val="14"/>
      <color indexed="8"/>
      <name val="SimSun"/>
      <charset val="134"/>
    </font>
    <font>
      <b/>
      <sz val="12"/>
      <name val="宋体"/>
      <charset val="134"/>
    </font>
    <font>
      <sz val="14"/>
      <name val="宋体"/>
      <charset val="134"/>
    </font>
    <font>
      <sz val="10"/>
      <name val="宋体"/>
      <charset val="134"/>
    </font>
    <font>
      <sz val="9"/>
      <name val="宋体"/>
      <charset val="134"/>
    </font>
    <font>
      <b/>
      <sz val="22"/>
      <name val="华文细黑"/>
      <charset val="134"/>
    </font>
    <font>
      <b/>
      <sz val="14"/>
      <name val="楷体_GB2312"/>
      <charset val="134"/>
    </font>
    <font>
      <sz val="12"/>
      <name val="宋体"/>
      <charset val="134"/>
    </font>
    <font>
      <sz val="11"/>
      <name val="宋体"/>
      <charset val="134"/>
    </font>
    <font>
      <b/>
      <sz val="11"/>
      <name val="宋体"/>
      <charset val="134"/>
    </font>
    <font>
      <b/>
      <sz val="9"/>
      <name val="宋体"/>
      <charset val="134"/>
    </font>
    <font>
      <sz val="6"/>
      <name val="楷体_GB2312"/>
      <charset val="134"/>
    </font>
    <font>
      <b/>
      <sz val="14"/>
      <name val="宋体"/>
      <charset val="134"/>
    </font>
    <font>
      <b/>
      <sz val="18"/>
      <name val="华文细黑"/>
      <charset val="134"/>
    </font>
    <font>
      <b/>
      <sz val="12"/>
      <name val="楷体_GB2312"/>
      <charset val="134"/>
    </font>
    <font>
      <b/>
      <sz val="16"/>
      <name val="华文细黑"/>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0"/>
      <name val="等线"/>
      <charset val="0"/>
      <scheme val="minor"/>
    </font>
    <font>
      <u/>
      <sz val="11"/>
      <color rgb="FF800080"/>
      <name val="等线"/>
      <charset val="0"/>
      <scheme val="minor"/>
    </font>
    <font>
      <sz val="11"/>
      <color rgb="FF3F3F76"/>
      <name val="等线"/>
      <charset val="0"/>
      <scheme val="minor"/>
    </font>
    <font>
      <sz val="11"/>
      <color theme="1"/>
      <name val="等线"/>
      <charset val="0"/>
      <scheme val="minor"/>
    </font>
    <font>
      <sz val="11"/>
      <color rgb="FF006100"/>
      <name val="等线"/>
      <charset val="0"/>
      <scheme val="minor"/>
    </font>
    <font>
      <b/>
      <sz val="11"/>
      <color rgb="FFFFFFFF"/>
      <name val="等线"/>
      <charset val="0"/>
      <scheme val="minor"/>
    </font>
    <font>
      <b/>
      <sz val="11"/>
      <color rgb="FF3F3F3F"/>
      <name val="等线"/>
      <charset val="0"/>
      <scheme val="minor"/>
    </font>
    <font>
      <sz val="11"/>
      <color rgb="FF9C0006"/>
      <name val="等线"/>
      <charset val="0"/>
      <scheme val="minor"/>
    </font>
    <font>
      <b/>
      <sz val="15"/>
      <color theme="3"/>
      <name val="等线"/>
      <charset val="134"/>
      <scheme val="minor"/>
    </font>
    <font>
      <u/>
      <sz val="11"/>
      <color rgb="FF0000FF"/>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1"/>
      <color theme="1"/>
      <name val="等线"/>
      <charset val="0"/>
      <scheme val="minor"/>
    </font>
    <font>
      <b/>
      <sz val="13"/>
      <color theme="3"/>
      <name val="等线"/>
      <charset val="134"/>
      <scheme val="minor"/>
    </font>
    <font>
      <sz val="11"/>
      <color rgb="FF9C6500"/>
      <name val="等线"/>
      <charset val="0"/>
      <scheme val="minor"/>
    </font>
    <font>
      <b/>
      <sz val="11"/>
      <color rgb="FFFA7D00"/>
      <name val="等线"/>
      <charset val="0"/>
      <scheme val="minor"/>
    </font>
  </fonts>
  <fills count="3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43">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xf numFmtId="42" fontId="32" fillId="0" borderId="0" applyFont="0" applyFill="0" applyBorder="0" applyAlignment="0" applyProtection="0">
      <alignment vertical="center"/>
    </xf>
    <xf numFmtId="0" fontId="36" fillId="16" borderId="0" applyNumberFormat="0" applyBorder="0" applyAlignment="0" applyProtection="0">
      <alignment vertical="center"/>
    </xf>
    <xf numFmtId="0" fontId="35" fillId="11" borderId="35"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6" fillId="20" borderId="0" applyNumberFormat="0" applyBorder="0" applyAlignment="0" applyProtection="0">
      <alignment vertical="center"/>
    </xf>
    <xf numFmtId="0" fontId="40" fillId="21" borderId="0" applyNumberFormat="0" applyBorder="0" applyAlignment="0" applyProtection="0">
      <alignment vertical="center"/>
    </xf>
    <xf numFmtId="43" fontId="32" fillId="0" borderId="0" applyFont="0" applyFill="0" applyBorder="0" applyAlignment="0" applyProtection="0">
      <alignment vertical="center"/>
    </xf>
    <xf numFmtId="0" fontId="33" fillId="23" borderId="0" applyNumberFormat="0" applyBorder="0" applyAlignment="0" applyProtection="0">
      <alignment vertical="center"/>
    </xf>
    <xf numFmtId="0" fontId="42" fillId="0" borderId="0" applyNumberFormat="0" applyFill="0" applyBorder="0" applyAlignment="0" applyProtection="0">
      <alignment vertical="center"/>
    </xf>
    <xf numFmtId="9" fontId="32" fillId="0" borderId="0" applyFont="0" applyFill="0" applyBorder="0" applyAlignment="0" applyProtection="0">
      <alignment vertical="center"/>
    </xf>
    <xf numFmtId="0" fontId="34" fillId="0" borderId="0" applyNumberFormat="0" applyFill="0" applyBorder="0" applyAlignment="0" applyProtection="0">
      <alignment vertical="center"/>
    </xf>
    <xf numFmtId="0" fontId="32" fillId="24" borderId="39" applyNumberFormat="0" applyFont="0" applyAlignment="0" applyProtection="0">
      <alignment vertical="center"/>
    </xf>
    <xf numFmtId="0" fontId="33" fillId="27"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38" applyNumberFormat="0" applyFill="0" applyAlignment="0" applyProtection="0">
      <alignment vertical="center"/>
    </xf>
    <xf numFmtId="0" fontId="49" fillId="0" borderId="38" applyNumberFormat="0" applyFill="0" applyAlignment="0" applyProtection="0">
      <alignment vertical="center"/>
    </xf>
    <xf numFmtId="0" fontId="33" fillId="10" borderId="0" applyNumberFormat="0" applyBorder="0" applyAlignment="0" applyProtection="0">
      <alignment vertical="center"/>
    </xf>
    <xf numFmtId="0" fontId="44" fillId="0" borderId="42" applyNumberFormat="0" applyFill="0" applyAlignment="0" applyProtection="0">
      <alignment vertical="center"/>
    </xf>
    <xf numFmtId="0" fontId="33" fillId="31" borderId="0" applyNumberFormat="0" applyBorder="0" applyAlignment="0" applyProtection="0">
      <alignment vertical="center"/>
    </xf>
    <xf numFmtId="0" fontId="39" fillId="19" borderId="37" applyNumberFormat="0" applyAlignment="0" applyProtection="0">
      <alignment vertical="center"/>
    </xf>
    <xf numFmtId="0" fontId="51" fillId="19" borderId="35" applyNumberFormat="0" applyAlignment="0" applyProtection="0">
      <alignment vertical="center"/>
    </xf>
    <xf numFmtId="0" fontId="38" fillId="15" borderId="36" applyNumberFormat="0" applyAlignment="0" applyProtection="0">
      <alignment vertical="center"/>
    </xf>
    <xf numFmtId="0" fontId="36" fillId="26" borderId="0" applyNumberFormat="0" applyBorder="0" applyAlignment="0" applyProtection="0">
      <alignment vertical="center"/>
    </xf>
    <xf numFmtId="0" fontId="33" fillId="18" borderId="0" applyNumberFormat="0" applyBorder="0" applyAlignment="0" applyProtection="0">
      <alignment vertical="center"/>
    </xf>
    <xf numFmtId="0" fontId="43" fillId="0" borderId="40" applyNumberFormat="0" applyFill="0" applyAlignment="0" applyProtection="0">
      <alignment vertical="center"/>
    </xf>
    <xf numFmtId="0" fontId="48" fillId="0" borderId="41" applyNumberFormat="0" applyFill="0" applyAlignment="0" applyProtection="0">
      <alignment vertical="center"/>
    </xf>
    <xf numFmtId="0" fontId="37" fillId="14" borderId="0" applyNumberFormat="0" applyBorder="0" applyAlignment="0" applyProtection="0">
      <alignment vertical="center"/>
    </xf>
    <xf numFmtId="0" fontId="50" fillId="32" borderId="0" applyNumberFormat="0" applyBorder="0" applyAlignment="0" applyProtection="0">
      <alignment vertical="center"/>
    </xf>
    <xf numFmtId="0" fontId="36" fillId="34" borderId="0" applyNumberFormat="0" applyBorder="0" applyAlignment="0" applyProtection="0">
      <alignment vertical="center"/>
    </xf>
    <xf numFmtId="0" fontId="33" fillId="9" borderId="0" applyNumberFormat="0" applyBorder="0" applyAlignment="0" applyProtection="0">
      <alignment vertical="center"/>
    </xf>
    <xf numFmtId="0" fontId="36" fillId="30" borderId="0" applyNumberFormat="0" applyBorder="0" applyAlignment="0" applyProtection="0">
      <alignment vertical="center"/>
    </xf>
    <xf numFmtId="0" fontId="36" fillId="28" borderId="0" applyNumberFormat="0" applyBorder="0" applyAlignment="0" applyProtection="0">
      <alignment vertical="center"/>
    </xf>
    <xf numFmtId="0" fontId="36" fillId="22" borderId="0" applyNumberFormat="0" applyBorder="0" applyAlignment="0" applyProtection="0">
      <alignment vertical="center"/>
    </xf>
    <xf numFmtId="0" fontId="36" fillId="13" borderId="0" applyNumberFormat="0" applyBorder="0" applyAlignment="0" applyProtection="0">
      <alignment vertical="center"/>
    </xf>
    <xf numFmtId="0" fontId="33" fillId="35" borderId="0" applyNumberFormat="0" applyBorder="0" applyAlignment="0" applyProtection="0">
      <alignment vertical="center"/>
    </xf>
    <xf numFmtId="0" fontId="33" fillId="8" borderId="0" applyNumberFormat="0" applyBorder="0" applyAlignment="0" applyProtection="0">
      <alignment vertical="center"/>
    </xf>
    <xf numFmtId="0" fontId="36" fillId="29" borderId="0" applyNumberFormat="0" applyBorder="0" applyAlignment="0" applyProtection="0">
      <alignment vertical="center"/>
    </xf>
    <xf numFmtId="0" fontId="36" fillId="17" borderId="0" applyNumberFormat="0" applyBorder="0" applyAlignment="0" applyProtection="0">
      <alignment vertical="center"/>
    </xf>
    <xf numFmtId="0" fontId="33" fillId="37" borderId="0" applyNumberFormat="0" applyBorder="0" applyAlignment="0" applyProtection="0">
      <alignment vertical="center"/>
    </xf>
    <xf numFmtId="0" fontId="36" fillId="25" borderId="0" applyNumberFormat="0" applyBorder="0" applyAlignment="0" applyProtection="0">
      <alignment vertical="center"/>
    </xf>
    <xf numFmtId="0" fontId="33" fillId="12" borderId="0" applyNumberFormat="0" applyBorder="0" applyAlignment="0" applyProtection="0">
      <alignment vertical="center"/>
    </xf>
    <xf numFmtId="0" fontId="33" fillId="38" borderId="0" applyNumberFormat="0" applyBorder="0" applyAlignment="0" applyProtection="0">
      <alignment vertical="center"/>
    </xf>
    <xf numFmtId="0" fontId="36" fillId="36" borderId="0" applyNumberFormat="0" applyBorder="0" applyAlignment="0" applyProtection="0">
      <alignment vertical="center"/>
    </xf>
    <xf numFmtId="0" fontId="33" fillId="33" borderId="0" applyNumberFormat="0" applyBorder="0" applyAlignment="0" applyProtection="0">
      <alignment vertical="center"/>
    </xf>
    <xf numFmtId="0" fontId="17" fillId="0" borderId="0"/>
    <xf numFmtId="0" fontId="17" fillId="0" borderId="0"/>
    <xf numFmtId="0" fontId="2" fillId="0" borderId="0">
      <alignment vertical="center"/>
    </xf>
    <xf numFmtId="0" fontId="1" fillId="0" borderId="0"/>
  </cellStyleXfs>
  <cellXfs count="273">
    <xf numFmtId="0" fontId="0" fillId="0" borderId="0" xfId="0"/>
    <xf numFmtId="0" fontId="1" fillId="0" borderId="0" xfId="52" applyAlignment="1">
      <alignment vertical="center"/>
    </xf>
    <xf numFmtId="0" fontId="2" fillId="0" borderId="0" xfId="51">
      <alignment vertical="center"/>
    </xf>
    <xf numFmtId="0" fontId="3" fillId="0" borderId="0" xfId="52" applyFont="1" applyFill="1" applyBorder="1" applyAlignment="1">
      <alignment horizontal="center" vertical="center" wrapText="1"/>
    </xf>
    <xf numFmtId="0" fontId="4" fillId="0" borderId="1" xfId="52" applyFont="1" applyFill="1" applyBorder="1" applyAlignment="1">
      <alignment horizontal="center" vertical="center" wrapText="1"/>
    </xf>
    <xf numFmtId="0" fontId="5" fillId="0" borderId="1" xfId="52" applyFont="1" applyFill="1" applyBorder="1" applyAlignment="1">
      <alignment horizontal="left" vertical="center" wrapText="1"/>
    </xf>
    <xf numFmtId="0" fontId="6" fillId="0" borderId="1" xfId="52" applyFont="1" applyFill="1" applyBorder="1" applyAlignment="1">
      <alignment horizontal="left" vertical="center" wrapText="1"/>
    </xf>
    <xf numFmtId="0" fontId="6" fillId="0" borderId="2"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7" fillId="0" borderId="2" xfId="52" applyFont="1" applyFill="1" applyBorder="1" applyAlignment="1">
      <alignment horizontal="center" vertical="center"/>
    </xf>
    <xf numFmtId="176" fontId="8" fillId="0" borderId="3" xfId="52" applyNumberFormat="1" applyFont="1" applyFill="1" applyBorder="1" applyAlignment="1">
      <alignment horizontal="center" vertical="center"/>
    </xf>
    <xf numFmtId="176" fontId="8" fillId="0" borderId="0" xfId="52" applyNumberFormat="1" applyFont="1" applyFill="1" applyBorder="1" applyAlignment="1">
      <alignment horizontal="center" vertical="center"/>
    </xf>
    <xf numFmtId="176" fontId="8" fillId="0" borderId="4" xfId="52" applyNumberFormat="1" applyFont="1" applyFill="1" applyBorder="1" applyAlignment="1">
      <alignment horizontal="center" vertical="center"/>
    </xf>
    <xf numFmtId="176" fontId="8" fillId="0" borderId="5" xfId="52" applyNumberFormat="1" applyFont="1" applyFill="1" applyBorder="1" applyAlignment="1">
      <alignment horizontal="center" vertical="center"/>
    </xf>
    <xf numFmtId="176" fontId="8" fillId="0" borderId="6" xfId="52" applyNumberFormat="1" applyFont="1" applyFill="1" applyBorder="1" applyAlignment="1">
      <alignment horizontal="center" vertical="center"/>
    </xf>
    <xf numFmtId="176" fontId="8" fillId="0" borderId="7" xfId="52" applyNumberFormat="1" applyFont="1" applyFill="1" applyBorder="1" applyAlignment="1">
      <alignment horizontal="center" vertical="center"/>
    </xf>
    <xf numFmtId="49" fontId="4" fillId="0" borderId="8" xfId="52" applyNumberFormat="1" applyFont="1" applyFill="1" applyBorder="1" applyAlignment="1">
      <alignment horizontal="left" vertical="center" wrapText="1"/>
    </xf>
    <xf numFmtId="49" fontId="4" fillId="0" borderId="9" xfId="52" applyNumberFormat="1" applyFont="1" applyFill="1" applyBorder="1" applyAlignment="1">
      <alignment horizontal="left" vertical="center" wrapText="1"/>
    </xf>
    <xf numFmtId="49" fontId="4" fillId="0" borderId="10" xfId="52" applyNumberFormat="1" applyFont="1" applyFill="1" applyBorder="1" applyAlignment="1">
      <alignment horizontal="left" vertical="center" wrapText="1"/>
    </xf>
    <xf numFmtId="49" fontId="4" fillId="0" borderId="2" xfId="52" applyNumberFormat="1" applyFont="1" applyFill="1" applyBorder="1" applyAlignment="1">
      <alignment horizontal="left" vertical="center" wrapText="1"/>
    </xf>
    <xf numFmtId="0" fontId="9" fillId="0" borderId="2" xfId="52" applyFont="1" applyFill="1" applyBorder="1" applyAlignment="1">
      <alignment horizontal="center" vertical="center"/>
    </xf>
    <xf numFmtId="0" fontId="7" fillId="0" borderId="2" xfId="52" applyFont="1" applyFill="1" applyBorder="1" applyAlignment="1">
      <alignment horizontal="left" vertical="center"/>
    </xf>
    <xf numFmtId="9" fontId="7" fillId="2" borderId="2" xfId="52" applyNumberFormat="1" applyFont="1" applyFill="1" applyBorder="1" applyAlignment="1">
      <alignment horizontal="center" vertical="center"/>
    </xf>
    <xf numFmtId="49" fontId="7" fillId="0" borderId="2" xfId="52" applyNumberFormat="1" applyFont="1" applyFill="1" applyBorder="1" applyAlignment="1">
      <alignment horizontal="center" vertical="center"/>
    </xf>
    <xf numFmtId="9" fontId="7" fillId="0" borderId="2" xfId="52" applyNumberFormat="1" applyFont="1" applyFill="1" applyBorder="1" applyAlignment="1">
      <alignment horizontal="center" vertical="center"/>
    </xf>
    <xf numFmtId="0" fontId="7" fillId="0" borderId="2" xfId="52" applyFont="1" applyFill="1" applyBorder="1" applyAlignment="1">
      <alignment horizontal="left" vertical="center" wrapText="1"/>
    </xf>
    <xf numFmtId="9" fontId="7" fillId="0" borderId="2" xfId="52" applyNumberFormat="1" applyFont="1" applyFill="1" applyBorder="1" applyAlignment="1">
      <alignment horizontal="left" vertical="center" wrapText="1"/>
    </xf>
    <xf numFmtId="0" fontId="0" fillId="0" borderId="0" xfId="0" applyFill="1"/>
    <xf numFmtId="0" fontId="10" fillId="0" borderId="0" xfId="49"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1" xfId="0" applyFont="1" applyFill="1" applyBorder="1" applyAlignment="1">
      <alignment horizontal="center" vertical="center" wrapText="1"/>
    </xf>
    <xf numFmtId="0" fontId="14" fillId="0" borderId="11" xfId="50" applyNumberFormat="1" applyFont="1" applyFill="1" applyBorder="1" applyAlignment="1" applyProtection="1">
      <alignment horizontal="center" vertical="center" wrapText="1"/>
    </xf>
    <xf numFmtId="0" fontId="15" fillId="0" borderId="11" xfId="49" applyFont="1" applyFill="1" applyBorder="1" applyAlignment="1">
      <alignment horizontal="center" vertical="center"/>
    </xf>
    <xf numFmtId="176" fontId="0" fillId="0" borderId="11" xfId="0" applyNumberFormat="1" applyBorder="1"/>
    <xf numFmtId="0" fontId="15" fillId="0" borderId="11" xfId="49" applyFont="1" applyFill="1" applyBorder="1" applyAlignment="1">
      <alignment horizontal="left" vertical="center" indent="2"/>
    </xf>
    <xf numFmtId="0" fontId="16" fillId="0" borderId="0" xfId="50" applyFont="1"/>
    <xf numFmtId="0" fontId="17" fillId="0" borderId="0" xfId="50"/>
    <xf numFmtId="0" fontId="10" fillId="0" borderId="0" xfId="50" applyNumberFormat="1" applyFont="1" applyFill="1" applyAlignment="1" applyProtection="1">
      <alignment horizontal="left" vertical="center"/>
    </xf>
    <xf numFmtId="0" fontId="16" fillId="0" borderId="0" xfId="50" applyFont="1" applyFill="1"/>
    <xf numFmtId="0" fontId="17" fillId="0" borderId="0" xfId="50" applyFill="1"/>
    <xf numFmtId="0" fontId="18" fillId="0" borderId="0" xfId="50" applyNumberFormat="1" applyFont="1" applyFill="1" applyAlignment="1" applyProtection="1">
      <alignment horizontal="centerContinuous"/>
    </xf>
    <xf numFmtId="0" fontId="17" fillId="0" borderId="0" xfId="50" applyFill="1" applyAlignment="1">
      <alignment horizontal="centerContinuous"/>
    </xf>
    <xf numFmtId="0" fontId="19" fillId="0" borderId="0" xfId="50" applyNumberFormat="1" applyFont="1" applyFill="1" applyAlignment="1" applyProtection="1">
      <alignment horizontal="centerContinuous"/>
    </xf>
    <xf numFmtId="0" fontId="19" fillId="0" borderId="0" xfId="50" applyFont="1" applyFill="1" applyAlignment="1">
      <alignment horizontal="centerContinuous"/>
    </xf>
    <xf numFmtId="0" fontId="20" fillId="0" borderId="0" xfId="50" applyFont="1" applyFill="1"/>
    <xf numFmtId="0" fontId="21" fillId="0" borderId="0" xfId="50" applyFont="1" applyFill="1" applyAlignment="1">
      <alignment horizontal="right"/>
    </xf>
    <xf numFmtId="0" fontId="22" fillId="0" borderId="11" xfId="50" applyNumberFormat="1" applyFont="1" applyFill="1" applyBorder="1" applyAlignment="1" applyProtection="1">
      <alignment horizontal="center" vertical="center" wrapText="1"/>
    </xf>
    <xf numFmtId="0" fontId="22" fillId="0" borderId="12" xfId="50" applyNumberFormat="1" applyFont="1" applyFill="1" applyBorder="1" applyAlignment="1" applyProtection="1">
      <alignment horizontal="center" vertical="center" wrapText="1"/>
    </xf>
    <xf numFmtId="0" fontId="10" fillId="0" borderId="13" xfId="50" applyFont="1" applyFill="1" applyBorder="1" applyAlignment="1">
      <alignment horizontal="left" vertical="center" wrapText="1"/>
    </xf>
    <xf numFmtId="0" fontId="10" fillId="0" borderId="11" xfId="50" applyFont="1" applyFill="1" applyBorder="1" applyAlignment="1">
      <alignment horizontal="left" vertical="center" wrapText="1"/>
    </xf>
    <xf numFmtId="177" fontId="10" fillId="0" borderId="11" xfId="50" applyNumberFormat="1" applyFont="1" applyFill="1" applyBorder="1" applyAlignment="1" applyProtection="1">
      <alignment horizontal="right" vertical="center" wrapText="1"/>
    </xf>
    <xf numFmtId="0" fontId="10" fillId="0" borderId="11" xfId="50" applyNumberFormat="1" applyFont="1" applyFill="1" applyBorder="1" applyAlignment="1" applyProtection="1">
      <alignment horizontal="right" vertical="center" wrapText="1"/>
    </xf>
    <xf numFmtId="0" fontId="10" fillId="0" borderId="11" xfId="50" applyNumberFormat="1" applyFont="1" applyFill="1" applyBorder="1" applyAlignment="1" applyProtection="1">
      <alignment horizontal="center" vertical="center" wrapText="1"/>
    </xf>
    <xf numFmtId="0" fontId="16" fillId="0" borderId="13" xfId="50" applyFont="1" applyFill="1" applyBorder="1" applyAlignment="1">
      <alignment horizontal="left" vertical="center" wrapText="1"/>
    </xf>
    <xf numFmtId="0" fontId="16" fillId="0" borderId="11" xfId="50" applyFont="1" applyFill="1" applyBorder="1" applyAlignment="1">
      <alignment horizontal="left" vertical="center" wrapText="1"/>
    </xf>
    <xf numFmtId="177" fontId="16" fillId="0" borderId="11" xfId="50" applyNumberFormat="1" applyFont="1" applyFill="1" applyBorder="1" applyAlignment="1" applyProtection="1">
      <alignment horizontal="right" vertical="center" wrapText="1"/>
    </xf>
    <xf numFmtId="178" fontId="16" fillId="0" borderId="11" xfId="50" applyNumberFormat="1" applyFont="1" applyFill="1" applyBorder="1" applyAlignment="1" applyProtection="1">
      <alignment horizontal="right" vertical="center" wrapText="1"/>
    </xf>
    <xf numFmtId="0" fontId="16" fillId="0" borderId="11" xfId="50" applyNumberFormat="1" applyFont="1" applyFill="1" applyBorder="1" applyAlignment="1" applyProtection="1">
      <alignment horizontal="right" vertical="center" wrapText="1"/>
    </xf>
    <xf numFmtId="0" fontId="16" fillId="0" borderId="11" xfId="50" applyNumberFormat="1" applyFont="1" applyFill="1" applyBorder="1" applyAlignment="1" applyProtection="1">
      <alignment horizontal="center" vertical="center" wrapText="1"/>
    </xf>
    <xf numFmtId="0" fontId="10" fillId="0" borderId="13" xfId="50" applyNumberFormat="1" applyFont="1" applyFill="1" applyBorder="1" applyAlignment="1" applyProtection="1">
      <alignment horizontal="left" vertical="center"/>
    </xf>
    <xf numFmtId="0" fontId="10" fillId="0" borderId="11" xfId="50" applyNumberFormat="1" applyFont="1" applyFill="1" applyBorder="1" applyAlignment="1" applyProtection="1">
      <alignment horizontal="left" vertical="center"/>
    </xf>
    <xf numFmtId="0" fontId="16" fillId="0" borderId="13" xfId="50" applyNumberFormat="1" applyFont="1" applyFill="1" applyBorder="1" applyAlignment="1" applyProtection="1">
      <alignment horizontal="left" vertical="center"/>
    </xf>
    <xf numFmtId="0" fontId="16" fillId="0" borderId="11" xfId="50" applyNumberFormat="1" applyFont="1" applyFill="1" applyBorder="1" applyAlignment="1" applyProtection="1">
      <alignment horizontal="left" vertical="center"/>
    </xf>
    <xf numFmtId="177" fontId="10" fillId="0" borderId="11" xfId="50" applyNumberFormat="1" applyFont="1" applyFill="1" applyBorder="1" applyAlignment="1" applyProtection="1">
      <alignment horizontal="center" vertical="center" wrapText="1"/>
    </xf>
    <xf numFmtId="0" fontId="10" fillId="0" borderId="11" xfId="0" applyFont="1" applyFill="1" applyBorder="1" applyAlignment="1">
      <alignment horizontal="left" vertical="center" shrinkToFit="1"/>
    </xf>
    <xf numFmtId="0" fontId="16" fillId="0" borderId="11" xfId="0" applyFont="1" applyFill="1" applyBorder="1" applyAlignment="1">
      <alignment horizontal="left" vertical="center" shrinkToFit="1"/>
    </xf>
    <xf numFmtId="4" fontId="10" fillId="0" borderId="11" xfId="0" applyNumberFormat="1" applyFont="1" applyFill="1" applyBorder="1" applyAlignment="1">
      <alignment horizontal="right" vertical="center" shrinkToFit="1"/>
    </xf>
    <xf numFmtId="177" fontId="16" fillId="0" borderId="11" xfId="50" applyNumberFormat="1" applyFont="1" applyFill="1" applyBorder="1" applyAlignment="1" applyProtection="1">
      <alignment horizontal="center" vertical="center" wrapText="1"/>
    </xf>
    <xf numFmtId="179" fontId="17" fillId="0" borderId="11" xfId="50" applyNumberFormat="1" applyFont="1" applyFill="1" applyBorder="1" applyAlignment="1" applyProtection="1">
      <alignment horizontal="left" vertical="center"/>
    </xf>
    <xf numFmtId="0" fontId="10" fillId="0" borderId="14" xfId="50" applyFont="1" applyFill="1" applyBorder="1" applyAlignment="1">
      <alignment horizontal="left" vertical="center" wrapText="1"/>
    </xf>
    <xf numFmtId="0" fontId="16" fillId="0" borderId="15" xfId="0" applyFont="1" applyFill="1" applyBorder="1" applyAlignment="1">
      <alignment horizontal="left" vertical="center" shrinkToFit="1"/>
    </xf>
    <xf numFmtId="177" fontId="16" fillId="0" borderId="15" xfId="50" applyNumberFormat="1" applyFont="1" applyFill="1" applyBorder="1" applyAlignment="1" applyProtection="1">
      <alignment horizontal="right" vertical="center" wrapText="1"/>
    </xf>
    <xf numFmtId="4" fontId="10" fillId="0" borderId="15" xfId="0" applyNumberFormat="1" applyFont="1" applyFill="1" applyBorder="1" applyAlignment="1">
      <alignment horizontal="right" vertical="center" shrinkToFit="1"/>
    </xf>
    <xf numFmtId="177" fontId="10" fillId="0" borderId="15" xfId="50" applyNumberFormat="1" applyFont="1" applyFill="1" applyBorder="1" applyAlignment="1" applyProtection="1">
      <alignment horizontal="right" vertical="center" wrapText="1"/>
    </xf>
    <xf numFmtId="177" fontId="10" fillId="0" borderId="15" xfId="50" applyNumberFormat="1" applyFont="1" applyFill="1" applyBorder="1" applyAlignment="1" applyProtection="1">
      <alignment horizontal="center" vertical="center" wrapText="1"/>
    </xf>
    <xf numFmtId="0" fontId="14" fillId="0" borderId="0" xfId="50" applyFont="1" applyBorder="1" applyAlignment="1">
      <alignment horizontal="left" vertical="center" wrapText="1"/>
    </xf>
    <xf numFmtId="0" fontId="16" fillId="0" borderId="0" xfId="0" applyFont="1" applyFill="1" applyBorder="1" applyAlignment="1">
      <alignment horizontal="left" vertical="center" shrinkToFit="1"/>
    </xf>
    <xf numFmtId="177" fontId="20" fillId="0" borderId="0" xfId="50" applyNumberFormat="1" applyFont="1" applyFill="1" applyBorder="1" applyAlignment="1" applyProtection="1">
      <alignment horizontal="center" vertical="center" wrapText="1"/>
    </xf>
    <xf numFmtId="4" fontId="10" fillId="0" borderId="0" xfId="0" applyNumberFormat="1" applyFont="1" applyFill="1" applyBorder="1" applyAlignment="1">
      <alignment horizontal="right" vertical="center" shrinkToFit="1"/>
    </xf>
    <xf numFmtId="177" fontId="20" fillId="0" borderId="0" xfId="50" applyNumberFormat="1" applyFont="1" applyFill="1" applyBorder="1" applyAlignment="1" applyProtection="1">
      <alignment horizontal="right" vertical="center" wrapText="1"/>
    </xf>
    <xf numFmtId="177" fontId="14" fillId="0" borderId="0" xfId="50" applyNumberFormat="1" applyFont="1" applyFill="1" applyBorder="1" applyAlignment="1" applyProtection="1">
      <alignment horizontal="center" vertical="center" wrapText="1"/>
    </xf>
    <xf numFmtId="0" fontId="14" fillId="0" borderId="0" xfId="50" applyFont="1" applyBorder="1" applyAlignment="1">
      <alignment horizontal="center" vertical="center" wrapText="1"/>
    </xf>
    <xf numFmtId="0" fontId="14" fillId="0" borderId="0" xfId="50" applyFont="1" applyFill="1" applyBorder="1" applyAlignment="1">
      <alignment horizontal="center" vertical="center" wrapText="1"/>
    </xf>
    <xf numFmtId="49" fontId="20" fillId="0" borderId="0" xfId="50" applyNumberFormat="1" applyFont="1" applyFill="1" applyBorder="1" applyAlignment="1" applyProtection="1">
      <alignment vertical="center"/>
    </xf>
    <xf numFmtId="179" fontId="20" fillId="0" borderId="0" xfId="50" applyNumberFormat="1" applyFont="1" applyFill="1" applyBorder="1" applyAlignment="1" applyProtection="1">
      <alignment vertical="center"/>
    </xf>
    <xf numFmtId="0" fontId="17" fillId="0" borderId="0" xfId="50" applyFill="1" applyBorder="1"/>
    <xf numFmtId="0" fontId="17" fillId="3" borderId="0" xfId="50" applyFill="1"/>
    <xf numFmtId="0" fontId="17" fillId="4" borderId="0" xfId="50" applyFill="1"/>
    <xf numFmtId="0" fontId="17" fillId="0" borderId="0" xfId="50" applyFont="1"/>
    <xf numFmtId="0" fontId="23" fillId="3" borderId="0" xfId="50" applyFont="1" applyFill="1"/>
    <xf numFmtId="0" fontId="23" fillId="4" borderId="0" xfId="50" applyFont="1" applyFill="1"/>
    <xf numFmtId="0" fontId="23" fillId="0" borderId="0" xfId="50" applyFont="1"/>
    <xf numFmtId="0" fontId="23" fillId="5" borderId="0" xfId="50" applyFont="1" applyFill="1"/>
    <xf numFmtId="0" fontId="17" fillId="4" borderId="0" xfId="50" applyFont="1" applyFill="1"/>
    <xf numFmtId="0" fontId="17" fillId="0" borderId="0" xfId="50" applyBorder="1"/>
    <xf numFmtId="0" fontId="17" fillId="6" borderId="0" xfId="50" applyFill="1"/>
    <xf numFmtId="0" fontId="10"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4" fillId="0" borderId="16" xfId="50" applyNumberFormat="1" applyFont="1" applyFill="1" applyBorder="1" applyAlignment="1" applyProtection="1">
      <alignment horizontal="center" vertical="center"/>
    </xf>
    <xf numFmtId="0" fontId="14" fillId="0" borderId="17" xfId="50" applyNumberFormat="1" applyFont="1" applyFill="1" applyBorder="1" applyAlignment="1" applyProtection="1">
      <alignment horizontal="center" vertical="center"/>
    </xf>
    <xf numFmtId="0" fontId="14" fillId="0" borderId="17" xfId="50" applyNumberFormat="1" applyFont="1" applyFill="1" applyBorder="1" applyAlignment="1" applyProtection="1">
      <alignment horizontal="center" vertical="center" wrapText="1"/>
    </xf>
    <xf numFmtId="0" fontId="14" fillId="0" borderId="13" xfId="50" applyFont="1" applyFill="1" applyBorder="1" applyAlignment="1">
      <alignment horizontal="center" vertical="center" wrapText="1"/>
    </xf>
    <xf numFmtId="0" fontId="14" fillId="0" borderId="11" xfId="50" applyFont="1" applyFill="1" applyBorder="1" applyAlignment="1">
      <alignment horizontal="center" vertical="center" wrapText="1"/>
    </xf>
    <xf numFmtId="0" fontId="14" fillId="0" borderId="11" xfId="50" applyNumberFormat="1" applyFont="1" applyFill="1" applyBorder="1" applyAlignment="1" applyProtection="1">
      <alignment horizontal="right" vertical="center" wrapText="1"/>
    </xf>
    <xf numFmtId="0" fontId="20" fillId="0" borderId="11" xfId="50" applyNumberFormat="1" applyFont="1" applyFill="1" applyBorder="1" applyAlignment="1" applyProtection="1">
      <alignment horizontal="right" vertical="center" wrapText="1"/>
    </xf>
    <xf numFmtId="0" fontId="20" fillId="0" borderId="11" xfId="50" applyNumberFormat="1" applyFont="1" applyFill="1" applyBorder="1" applyAlignment="1" applyProtection="1">
      <alignment horizontal="center" vertical="center" wrapText="1"/>
    </xf>
    <xf numFmtId="177" fontId="14" fillId="0" borderId="11" xfId="50" applyNumberFormat="1" applyFont="1" applyFill="1" applyBorder="1" applyAlignment="1" applyProtection="1">
      <alignment horizontal="right" vertical="center" wrapText="1"/>
    </xf>
    <xf numFmtId="177" fontId="14" fillId="0" borderId="11" xfId="50" applyNumberFormat="1" applyFont="1" applyFill="1" applyBorder="1" applyAlignment="1" applyProtection="1">
      <alignment horizontal="center" vertical="center" wrapText="1"/>
    </xf>
    <xf numFmtId="177" fontId="20" fillId="0" borderId="11" xfId="50" applyNumberFormat="1" applyFont="1" applyFill="1" applyBorder="1" applyAlignment="1" applyProtection="1">
      <alignment horizontal="right" vertical="center" wrapText="1"/>
    </xf>
    <xf numFmtId="177" fontId="20" fillId="0" borderId="11" xfId="50" applyNumberFormat="1" applyFont="1" applyFill="1" applyBorder="1" applyAlignment="1" applyProtection="1">
      <alignment horizontal="center" vertical="center" wrapText="1"/>
    </xf>
    <xf numFmtId="179" fontId="16" fillId="0" borderId="11" xfId="50" applyNumberFormat="1" applyFont="1" applyFill="1" applyBorder="1" applyAlignment="1" applyProtection="1">
      <alignment horizontal="left" vertical="center"/>
    </xf>
    <xf numFmtId="177" fontId="14" fillId="0" borderId="15" xfId="50" applyNumberFormat="1" applyFont="1" applyFill="1" applyBorder="1" applyAlignment="1" applyProtection="1">
      <alignment horizontal="right" vertical="center" wrapText="1"/>
    </xf>
    <xf numFmtId="177" fontId="14" fillId="0" borderId="15" xfId="50" applyNumberFormat="1" applyFont="1" applyFill="1" applyBorder="1" applyAlignment="1" applyProtection="1">
      <alignment horizontal="center" vertical="center" wrapText="1"/>
    </xf>
    <xf numFmtId="0" fontId="24" fillId="0" borderId="0" xfId="50" applyFont="1" applyFill="1" applyAlignment="1">
      <alignment horizontal="right"/>
    </xf>
    <xf numFmtId="0" fontId="20" fillId="0" borderId="0" xfId="50" applyNumberFormat="1" applyFont="1" applyFill="1" applyBorder="1" applyAlignment="1" applyProtection="1">
      <alignment horizontal="right"/>
    </xf>
    <xf numFmtId="0" fontId="14" fillId="0" borderId="18" xfId="50" applyNumberFormat="1" applyFont="1" applyFill="1" applyBorder="1" applyAlignment="1" applyProtection="1">
      <alignment horizontal="center" vertical="center" wrapText="1"/>
    </xf>
    <xf numFmtId="0" fontId="14" fillId="0" borderId="19" xfId="50" applyNumberFormat="1" applyFont="1" applyFill="1" applyBorder="1" applyAlignment="1" applyProtection="1">
      <alignment horizontal="center" vertical="center" wrapText="1"/>
    </xf>
    <xf numFmtId="0" fontId="20" fillId="0" borderId="19" xfId="50" applyNumberFormat="1" applyFont="1" applyFill="1" applyBorder="1" applyAlignment="1" applyProtection="1">
      <alignment horizontal="center" vertical="center" wrapText="1"/>
    </xf>
    <xf numFmtId="0" fontId="17" fillId="6" borderId="0" xfId="50" applyFont="1" applyFill="1"/>
    <xf numFmtId="177" fontId="14" fillId="0" borderId="19" xfId="50" applyNumberFormat="1" applyFont="1" applyFill="1" applyBorder="1" applyAlignment="1" applyProtection="1">
      <alignment horizontal="right" vertical="center" wrapText="1"/>
    </xf>
    <xf numFmtId="0" fontId="23" fillId="6" borderId="0" xfId="50" applyFont="1" applyFill="1"/>
    <xf numFmtId="0" fontId="14" fillId="0" borderId="20" xfId="50" applyNumberFormat="1" applyFont="1" applyFill="1" applyBorder="1" applyAlignment="1" applyProtection="1">
      <alignment horizontal="center" vertical="center" wrapText="1"/>
    </xf>
    <xf numFmtId="0" fontId="14" fillId="0" borderId="0" xfId="50" applyNumberFormat="1" applyFont="1" applyFill="1" applyBorder="1" applyAlignment="1" applyProtection="1">
      <alignment horizontal="center" vertical="center" wrapText="1"/>
    </xf>
    <xf numFmtId="0" fontId="17" fillId="6" borderId="0" xfId="50" applyFill="1" applyBorder="1"/>
    <xf numFmtId="4" fontId="20" fillId="0" borderId="0" xfId="50" applyNumberFormat="1" applyFont="1" applyFill="1" applyBorder="1" applyAlignment="1" applyProtection="1">
      <alignment horizontal="right" vertical="center" wrapText="1"/>
    </xf>
    <xf numFmtId="0" fontId="16" fillId="0" borderId="0" xfId="50" applyFont="1" applyFill="1" applyAlignment="1">
      <alignment horizontal="right" vertical="center"/>
    </xf>
    <xf numFmtId="0" fontId="16" fillId="0" borderId="0" xfId="50" applyFont="1" applyFill="1" applyAlignment="1">
      <alignment vertical="center"/>
    </xf>
    <xf numFmtId="0" fontId="24" fillId="0" borderId="0" xfId="50" applyFont="1" applyAlignment="1">
      <alignment horizontal="right"/>
    </xf>
    <xf numFmtId="0" fontId="18" fillId="0" borderId="0" xfId="50" applyFont="1" applyFill="1" applyAlignment="1">
      <alignment horizontal="centerContinuous" vertical="center"/>
    </xf>
    <xf numFmtId="0" fontId="25" fillId="0" borderId="0" xfId="50" applyFont="1" applyFill="1" applyAlignment="1">
      <alignment horizontal="centerContinuous" vertical="center"/>
    </xf>
    <xf numFmtId="0" fontId="16" fillId="0" borderId="0" xfId="50" applyFont="1" applyFill="1" applyAlignment="1">
      <alignment horizontal="centerContinuous" vertical="center"/>
    </xf>
    <xf numFmtId="0" fontId="20" fillId="0" borderId="0" xfId="50" applyFont="1" applyFill="1" applyAlignment="1">
      <alignment horizontal="center" vertical="center"/>
    </xf>
    <xf numFmtId="0" fontId="20" fillId="0" borderId="0" xfId="50" applyFont="1" applyFill="1" applyAlignment="1">
      <alignment vertical="center"/>
    </xf>
    <xf numFmtId="0" fontId="20" fillId="0" borderId="0" xfId="50" applyFont="1" applyAlignment="1">
      <alignment horizontal="right"/>
    </xf>
    <xf numFmtId="0" fontId="14" fillId="0" borderId="11" xfId="50" applyNumberFormat="1" applyFont="1" applyFill="1" applyBorder="1" applyAlignment="1" applyProtection="1">
      <alignment horizontal="center" vertical="center"/>
    </xf>
    <xf numFmtId="0" fontId="14" fillId="0" borderId="21" xfId="50" applyNumberFormat="1" applyFont="1" applyFill="1" applyBorder="1" applyAlignment="1" applyProtection="1">
      <alignment horizontal="center" vertical="center"/>
    </xf>
    <xf numFmtId="0" fontId="14" fillId="0" borderId="21" xfId="50" applyNumberFormat="1" applyFont="1" applyFill="1" applyBorder="1" applyAlignment="1" applyProtection="1">
      <alignment horizontal="centerContinuous" vertical="center" wrapText="1"/>
    </xf>
    <xf numFmtId="0" fontId="20" fillId="0" borderId="22" xfId="50" applyFont="1" applyFill="1" applyBorder="1" applyAlignment="1">
      <alignment vertical="center"/>
    </xf>
    <xf numFmtId="4" fontId="20" fillId="0" borderId="12" xfId="49" applyNumberFormat="1" applyFont="1" applyFill="1" applyBorder="1" applyAlignment="1" applyProtection="1">
      <alignment horizontal="right" vertical="center" wrapText="1"/>
    </xf>
    <xf numFmtId="0" fontId="8" fillId="0" borderId="7" xfId="0" applyFont="1" applyBorder="1" applyAlignment="1">
      <alignment vertical="center" wrapText="1"/>
    </xf>
    <xf numFmtId="4" fontId="20" fillId="0" borderId="23" xfId="50" applyNumberFormat="1" applyFont="1" applyBorder="1" applyAlignment="1">
      <alignment vertical="center" wrapText="1"/>
    </xf>
    <xf numFmtId="0" fontId="20" fillId="0" borderId="24" xfId="50" applyFont="1" applyBorder="1" applyAlignment="1">
      <alignment vertical="center"/>
    </xf>
    <xf numFmtId="4" fontId="20" fillId="0" borderId="11" xfId="49" applyNumberFormat="1" applyFont="1" applyFill="1" applyBorder="1" applyAlignment="1" applyProtection="1">
      <alignment horizontal="right" vertical="center" wrapText="1"/>
    </xf>
    <xf numFmtId="0" fontId="8" fillId="0" borderId="10" xfId="0" applyFont="1" applyBorder="1" applyAlignment="1">
      <alignment vertical="center" wrapText="1"/>
    </xf>
    <xf numFmtId="0" fontId="20" fillId="0" borderId="24" xfId="50" applyFont="1" applyBorder="1" applyAlignment="1">
      <alignment horizontal="left" vertical="center"/>
    </xf>
    <xf numFmtId="4" fontId="20" fillId="0" borderId="25" xfId="50" applyNumberFormat="1" applyFont="1" applyFill="1" applyBorder="1" applyAlignment="1" applyProtection="1">
      <alignment horizontal="right" vertical="center" wrapText="1"/>
    </xf>
    <xf numFmtId="0" fontId="20" fillId="0" borderId="24" xfId="50" applyFont="1" applyFill="1" applyBorder="1" applyAlignment="1">
      <alignment vertical="center"/>
    </xf>
    <xf numFmtId="4" fontId="20" fillId="0" borderId="12" xfId="50" applyNumberFormat="1" applyFont="1" applyFill="1" applyBorder="1" applyAlignment="1" applyProtection="1">
      <alignment horizontal="right" vertical="center" wrapText="1"/>
    </xf>
    <xf numFmtId="4" fontId="20" fillId="0" borderId="11" xfId="50" applyNumberFormat="1" applyFont="1" applyFill="1" applyBorder="1" applyAlignment="1" applyProtection="1">
      <alignment horizontal="right" vertical="center" wrapText="1"/>
    </xf>
    <xf numFmtId="4" fontId="20" fillId="0" borderId="11" xfId="50" applyNumberFormat="1" applyFont="1" applyFill="1" applyBorder="1" applyAlignment="1">
      <alignment horizontal="right" vertical="center" wrapText="1"/>
    </xf>
    <xf numFmtId="4" fontId="20" fillId="0" borderId="12" xfId="50" applyNumberFormat="1" applyFont="1" applyFill="1" applyBorder="1" applyAlignment="1">
      <alignment horizontal="right" vertical="center" wrapText="1"/>
    </xf>
    <xf numFmtId="4" fontId="20" fillId="0" borderId="11" xfId="50" applyNumberFormat="1" applyFont="1" applyBorder="1" applyAlignment="1">
      <alignment vertical="center" wrapText="1"/>
    </xf>
    <xf numFmtId="0" fontId="20" fillId="0" borderId="26" xfId="50" applyFont="1" applyBorder="1" applyAlignment="1">
      <alignment horizontal="center" vertical="center" wrapText="1"/>
    </xf>
    <xf numFmtId="0" fontId="14" fillId="0" borderId="24" xfId="50" applyFont="1" applyFill="1" applyBorder="1" applyAlignment="1">
      <alignment horizontal="center" vertical="center"/>
    </xf>
    <xf numFmtId="0" fontId="20" fillId="0" borderId="26" xfId="50" applyFont="1" applyFill="1" applyBorder="1" applyAlignment="1">
      <alignment vertical="center" wrapText="1"/>
    </xf>
    <xf numFmtId="0" fontId="14" fillId="0" borderId="11" xfId="50" applyFont="1" applyFill="1" applyBorder="1" applyAlignment="1">
      <alignment horizontal="center" vertical="center"/>
    </xf>
    <xf numFmtId="4" fontId="20" fillId="0" borderId="21" xfId="50" applyNumberFormat="1" applyFont="1" applyFill="1" applyBorder="1" applyAlignment="1">
      <alignment horizontal="right" vertical="center" wrapText="1"/>
    </xf>
    <xf numFmtId="0" fontId="26" fillId="0" borderId="0" xfId="50" applyFont="1" applyFill="1" applyAlignment="1">
      <alignment horizontal="centerContinuous"/>
    </xf>
    <xf numFmtId="0" fontId="27" fillId="0" borderId="0" xfId="50" applyFont="1" applyAlignment="1">
      <alignment horizontal="centerContinuous"/>
    </xf>
    <xf numFmtId="0" fontId="14" fillId="0" borderId="0" xfId="50" applyFont="1" applyFill="1" applyAlignment="1">
      <alignment horizontal="centerContinuous"/>
    </xf>
    <xf numFmtId="0" fontId="14" fillId="0" borderId="0" xfId="50" applyFont="1" applyAlignment="1">
      <alignment horizontal="centerContinuous"/>
    </xf>
    <xf numFmtId="0" fontId="14" fillId="0" borderId="0" xfId="50" applyFont="1" applyAlignment="1">
      <alignment horizontal="right"/>
    </xf>
    <xf numFmtId="0" fontId="14" fillId="0" borderId="11" xfId="50" applyNumberFormat="1" applyFont="1" applyFill="1" applyBorder="1" applyAlignment="1" applyProtection="1">
      <alignment horizontal="left" vertical="center"/>
    </xf>
    <xf numFmtId="4" fontId="14" fillId="0" borderId="11" xfId="50" applyNumberFormat="1" applyFont="1" applyFill="1" applyBorder="1" applyAlignment="1" applyProtection="1">
      <alignment horizontal="right" vertical="center"/>
    </xf>
    <xf numFmtId="49" fontId="20" fillId="0" borderId="11" xfId="50" applyNumberFormat="1" applyFont="1" applyFill="1" applyBorder="1" applyAlignment="1" applyProtection="1">
      <alignment horizontal="left" vertical="center"/>
    </xf>
    <xf numFmtId="179" fontId="20" fillId="0" borderId="11" xfId="50" applyNumberFormat="1" applyFont="1" applyFill="1" applyBorder="1" applyAlignment="1" applyProtection="1">
      <alignment horizontal="left" vertical="center"/>
    </xf>
    <xf numFmtId="0" fontId="21" fillId="0" borderId="0" xfId="50" applyFont="1" applyFill="1"/>
    <xf numFmtId="0" fontId="24" fillId="0" borderId="0" xfId="50" applyFont="1" applyAlignment="1">
      <alignment horizontal="center" vertical="center"/>
    </xf>
    <xf numFmtId="0" fontId="28" fillId="0" borderId="0" xfId="50" applyFont="1" applyFill="1" applyAlignment="1">
      <alignment horizontal="centerContinuous"/>
    </xf>
    <xf numFmtId="0" fontId="27" fillId="0" borderId="0" xfId="50" applyFont="1" applyFill="1" applyAlignment="1">
      <alignment horizontal="centerContinuous"/>
    </xf>
    <xf numFmtId="0" fontId="14" fillId="0" borderId="27" xfId="50" applyNumberFormat="1" applyFont="1" applyFill="1" applyBorder="1" applyAlignment="1" applyProtection="1">
      <alignment horizontal="center" vertical="center"/>
    </xf>
    <xf numFmtId="0" fontId="14" fillId="0" borderId="21" xfId="50" applyNumberFormat="1" applyFont="1" applyFill="1" applyBorder="1" applyAlignment="1" applyProtection="1">
      <alignment horizontal="center" vertical="center" wrapText="1"/>
    </xf>
    <xf numFmtId="0" fontId="14" fillId="0" borderId="22" xfId="50" applyNumberFormat="1" applyFont="1" applyFill="1" applyBorder="1" applyAlignment="1" applyProtection="1">
      <alignment horizontal="center" vertical="center"/>
    </xf>
    <xf numFmtId="0" fontId="14" fillId="0" borderId="28" xfId="50" applyNumberFormat="1" applyFont="1" applyFill="1" applyBorder="1" applyAlignment="1" applyProtection="1">
      <alignment horizontal="center" vertical="center"/>
    </xf>
    <xf numFmtId="0" fontId="14" fillId="0" borderId="12" xfId="50" applyNumberFormat="1" applyFont="1" applyFill="1" applyBorder="1" applyAlignment="1" applyProtection="1">
      <alignment horizontal="center" vertical="center" wrapText="1"/>
    </xf>
    <xf numFmtId="0" fontId="14" fillId="0" borderId="29" xfId="50" applyNumberFormat="1" applyFont="1" applyFill="1" applyBorder="1" applyAlignment="1" applyProtection="1">
      <alignment horizontal="center" vertical="center"/>
    </xf>
    <xf numFmtId="0" fontId="14" fillId="0" borderId="25" xfId="50" applyNumberFormat="1" applyFont="1" applyFill="1" applyBorder="1" applyAlignment="1" applyProtection="1">
      <alignment horizontal="center" vertical="center" wrapText="1"/>
    </xf>
    <xf numFmtId="0" fontId="14" fillId="0" borderId="30" xfId="50" applyNumberFormat="1" applyFont="1" applyFill="1" applyBorder="1" applyAlignment="1" applyProtection="1">
      <alignment horizontal="center" vertical="center" wrapText="1"/>
    </xf>
    <xf numFmtId="0" fontId="14" fillId="0" borderId="12" xfId="50" applyNumberFormat="1" applyFont="1" applyFill="1" applyBorder="1" applyAlignment="1" applyProtection="1">
      <alignment horizontal="center" vertical="center"/>
    </xf>
    <xf numFmtId="4" fontId="20" fillId="0" borderId="24" xfId="50" applyNumberFormat="1" applyFont="1" applyFill="1" applyBorder="1" applyAlignment="1" applyProtection="1">
      <alignment horizontal="center" vertical="center" wrapText="1"/>
    </xf>
    <xf numFmtId="4" fontId="20" fillId="0" borderId="11" xfId="50" applyNumberFormat="1" applyFont="1" applyFill="1" applyBorder="1" applyAlignment="1" applyProtection="1">
      <alignment horizontal="center" vertical="center" wrapText="1"/>
    </xf>
    <xf numFmtId="4" fontId="20" fillId="0" borderId="26" xfId="50" applyNumberFormat="1" applyFont="1" applyFill="1" applyBorder="1" applyAlignment="1" applyProtection="1">
      <alignment horizontal="center" vertical="center" wrapText="1"/>
    </xf>
    <xf numFmtId="4" fontId="20" fillId="0" borderId="31" xfId="50" applyNumberFormat="1" applyFont="1" applyFill="1" applyBorder="1" applyAlignment="1" applyProtection="1">
      <alignment horizontal="center" vertical="center" wrapText="1"/>
    </xf>
    <xf numFmtId="0" fontId="10" fillId="0" borderId="0" xfId="50" applyFont="1"/>
    <xf numFmtId="0" fontId="24" fillId="0" borderId="0" xfId="50" applyFont="1" applyAlignment="1">
      <alignment horizontal="right" vertical="center"/>
    </xf>
    <xf numFmtId="49" fontId="26" fillId="0" borderId="0" xfId="50" applyNumberFormat="1" applyFont="1" applyFill="1" applyAlignment="1" applyProtection="1">
      <alignment horizontal="centerContinuous"/>
    </xf>
    <xf numFmtId="0" fontId="27" fillId="0" borderId="0" xfId="50" applyNumberFormat="1" applyFont="1" applyFill="1" applyAlignment="1" applyProtection="1">
      <alignment horizontal="centerContinuous"/>
    </xf>
    <xf numFmtId="0" fontId="20" fillId="0" borderId="0" xfId="50" applyFont="1"/>
    <xf numFmtId="0" fontId="20" fillId="0" borderId="0" xfId="50" applyFont="1" applyAlignment="1">
      <alignment horizontal="right" vertical="center"/>
    </xf>
    <xf numFmtId="49" fontId="14" fillId="0" borderId="11" xfId="50" applyNumberFormat="1" applyFont="1" applyFill="1" applyBorder="1" applyAlignment="1" applyProtection="1"/>
    <xf numFmtId="179" fontId="14" fillId="0" borderId="11" xfId="50" applyNumberFormat="1" applyFont="1" applyFill="1" applyBorder="1" applyAlignment="1" applyProtection="1">
      <alignment horizontal="center" vertical="center"/>
    </xf>
    <xf numFmtId="4" fontId="14" fillId="0" borderId="11" xfId="50" applyNumberFormat="1" applyFont="1" applyFill="1" applyBorder="1" applyAlignment="1" applyProtection="1">
      <alignment horizontal="right" vertical="center" wrapText="1"/>
    </xf>
    <xf numFmtId="49" fontId="14" fillId="0" borderId="11" xfId="50" applyNumberFormat="1" applyFont="1" applyFill="1" applyBorder="1" applyAlignment="1" applyProtection="1">
      <alignment vertical="center"/>
    </xf>
    <xf numFmtId="179" fontId="14" fillId="0" borderId="11" xfId="50" applyNumberFormat="1" applyFont="1" applyFill="1" applyBorder="1" applyAlignment="1" applyProtection="1">
      <alignment vertical="center"/>
    </xf>
    <xf numFmtId="4" fontId="14" fillId="0" borderId="11" xfId="50" applyNumberFormat="1" applyFont="1" applyFill="1" applyBorder="1" applyAlignment="1">
      <alignment horizontal="right" vertical="center" wrapText="1"/>
    </xf>
    <xf numFmtId="0" fontId="10" fillId="0" borderId="0" xfId="50" applyFont="1" applyFill="1"/>
    <xf numFmtId="49" fontId="20" fillId="0" borderId="11" xfId="50" applyNumberFormat="1" applyFont="1" applyFill="1" applyBorder="1" applyAlignment="1" applyProtection="1">
      <alignment vertical="center"/>
    </xf>
    <xf numFmtId="179" fontId="20" fillId="0" borderId="11" xfId="50" applyNumberFormat="1" applyFont="1" applyFill="1" applyBorder="1" applyAlignment="1" applyProtection="1">
      <alignment vertical="center"/>
    </xf>
    <xf numFmtId="4" fontId="20" fillId="6" borderId="11" xfId="50" applyNumberFormat="1" applyFont="1" applyFill="1" applyBorder="1" applyAlignment="1" applyProtection="1">
      <alignment horizontal="right" vertical="center" wrapText="1"/>
    </xf>
    <xf numFmtId="0" fontId="20" fillId="0" borderId="11" xfId="50" applyFont="1" applyFill="1" applyBorder="1" applyAlignment="1">
      <alignment vertical="center"/>
    </xf>
    <xf numFmtId="0" fontId="20" fillId="0" borderId="11" xfId="50" applyFont="1" applyBorder="1" applyAlignment="1">
      <alignment vertical="center"/>
    </xf>
    <xf numFmtId="0" fontId="20" fillId="0" borderId="0" xfId="50" applyNumberFormat="1" applyFont="1" applyFill="1" applyAlignment="1" applyProtection="1">
      <alignment horizontal="right"/>
    </xf>
    <xf numFmtId="0" fontId="14" fillId="0" borderId="18" xfId="50" applyNumberFormat="1" applyFont="1" applyFill="1" applyBorder="1" applyAlignment="1" applyProtection="1">
      <alignment horizontal="center" vertical="center"/>
    </xf>
    <xf numFmtId="0" fontId="14" fillId="0" borderId="13" xfId="50" applyNumberFormat="1" applyFont="1" applyFill="1" applyBorder="1" applyAlignment="1" applyProtection="1">
      <alignment horizontal="center" vertical="center"/>
    </xf>
    <xf numFmtId="0" fontId="14" fillId="0" borderId="19" xfId="50" applyNumberFormat="1" applyFont="1" applyFill="1" applyBorder="1" applyAlignment="1" applyProtection="1">
      <alignment horizontal="center" vertical="center"/>
    </xf>
    <xf numFmtId="0" fontId="14" fillId="0" borderId="13" xfId="50" applyNumberFormat="1" applyFont="1" applyFill="1" applyBorder="1" applyAlignment="1" applyProtection="1">
      <alignment horizontal="left" vertical="center"/>
    </xf>
    <xf numFmtId="176" fontId="22" fillId="0" borderId="11" xfId="50" applyNumberFormat="1" applyFont="1" applyFill="1" applyBorder="1" applyAlignment="1" applyProtection="1">
      <alignment horizontal="right" vertical="center"/>
    </xf>
    <xf numFmtId="176" fontId="22" fillId="0" borderId="19" xfId="50" applyNumberFormat="1" applyFont="1" applyFill="1" applyBorder="1" applyAlignment="1" applyProtection="1">
      <alignment horizontal="right" vertical="center"/>
    </xf>
    <xf numFmtId="0" fontId="20" fillId="0" borderId="13" xfId="50" applyNumberFormat="1" applyFont="1" applyFill="1" applyBorder="1" applyAlignment="1" applyProtection="1">
      <alignment horizontal="left" vertical="center"/>
    </xf>
    <xf numFmtId="0" fontId="20" fillId="0" borderId="11" xfId="50" applyNumberFormat="1" applyFont="1" applyFill="1" applyBorder="1" applyAlignment="1" applyProtection="1">
      <alignment horizontal="left" vertical="center"/>
    </xf>
    <xf numFmtId="176" fontId="21" fillId="0" borderId="11" xfId="50" applyNumberFormat="1" applyFont="1" applyFill="1" applyBorder="1" applyAlignment="1" applyProtection="1">
      <alignment horizontal="right" vertical="center"/>
    </xf>
    <xf numFmtId="176" fontId="21" fillId="0" borderId="19" xfId="50" applyNumberFormat="1" applyFont="1" applyFill="1" applyBorder="1" applyAlignment="1" applyProtection="1">
      <alignment horizontal="right" vertical="center"/>
    </xf>
    <xf numFmtId="176" fontId="0" fillId="0" borderId="19" xfId="0" applyNumberFormat="1" applyBorder="1"/>
    <xf numFmtId="0" fontId="20" fillId="0" borderId="14" xfId="50" applyNumberFormat="1" applyFont="1" applyFill="1" applyBorder="1" applyAlignment="1" applyProtection="1">
      <alignment horizontal="left" vertical="center"/>
    </xf>
    <xf numFmtId="0" fontId="20" fillId="0" borderId="15" xfId="50" applyNumberFormat="1" applyFont="1" applyFill="1" applyBorder="1" applyAlignment="1" applyProtection="1">
      <alignment horizontal="left" vertical="center"/>
    </xf>
    <xf numFmtId="176" fontId="21" fillId="0" borderId="15" xfId="50" applyNumberFormat="1" applyFont="1" applyFill="1" applyBorder="1" applyAlignment="1" applyProtection="1">
      <alignment horizontal="right" vertical="center"/>
    </xf>
    <xf numFmtId="176" fontId="0" fillId="0" borderId="15" xfId="0" applyNumberFormat="1" applyBorder="1"/>
    <xf numFmtId="176" fontId="21" fillId="0" borderId="20" xfId="50" applyNumberFormat="1" applyFont="1" applyFill="1" applyBorder="1" applyAlignment="1" applyProtection="1">
      <alignment horizontal="right" vertical="center"/>
    </xf>
    <xf numFmtId="176" fontId="17" fillId="0" borderId="0" xfId="50" applyNumberFormat="1" applyFill="1"/>
    <xf numFmtId="0" fontId="16" fillId="0" borderId="0" xfId="49" applyFont="1"/>
    <xf numFmtId="0" fontId="17" fillId="0" borderId="0" xfId="49" applyAlignment="1">
      <alignment wrapText="1"/>
    </xf>
    <xf numFmtId="0" fontId="17" fillId="0" borderId="0" xfId="49"/>
    <xf numFmtId="0" fontId="16" fillId="0" borderId="0" xfId="49" applyFont="1" applyAlignment="1">
      <alignment wrapText="1"/>
    </xf>
    <xf numFmtId="0" fontId="18" fillId="0" borderId="0" xfId="49" applyNumberFormat="1" applyFont="1" applyFill="1" applyAlignment="1" applyProtection="1">
      <alignment horizontal="centerContinuous"/>
    </xf>
    <xf numFmtId="0" fontId="16" fillId="0" borderId="0" xfId="49" applyFont="1" applyAlignment="1">
      <alignment horizontal="centerContinuous"/>
    </xf>
    <xf numFmtId="0" fontId="16" fillId="0" borderId="0" xfId="49" applyFont="1" applyFill="1" applyAlignment="1">
      <alignment wrapText="1"/>
    </xf>
    <xf numFmtId="0" fontId="20" fillId="0" borderId="0" xfId="49" applyFont="1" applyFill="1" applyAlignment="1">
      <alignment wrapText="1"/>
    </xf>
    <xf numFmtId="0" fontId="20" fillId="0" borderId="0" xfId="49" applyFont="1" applyAlignment="1">
      <alignment wrapText="1"/>
    </xf>
    <xf numFmtId="0" fontId="20" fillId="0" borderId="0" xfId="49" applyNumberFormat="1" applyFont="1" applyFill="1" applyAlignment="1" applyProtection="1">
      <alignment horizontal="right"/>
    </xf>
    <xf numFmtId="0" fontId="14" fillId="0" borderId="16" xfId="49" applyNumberFormat="1" applyFont="1" applyFill="1" applyBorder="1" applyAlignment="1" applyProtection="1">
      <alignment horizontal="center" vertical="center" wrapText="1"/>
    </xf>
    <xf numFmtId="0" fontId="14" fillId="0" borderId="17" xfId="49" applyNumberFormat="1" applyFont="1" applyFill="1" applyBorder="1" applyAlignment="1" applyProtection="1">
      <alignment horizontal="center" vertical="center" wrapText="1"/>
    </xf>
    <xf numFmtId="0" fontId="14" fillId="0" borderId="18" xfId="49" applyNumberFormat="1" applyFont="1" applyFill="1" applyBorder="1" applyAlignment="1" applyProtection="1">
      <alignment horizontal="center" vertical="center" wrapText="1"/>
    </xf>
    <xf numFmtId="0" fontId="14" fillId="0" borderId="32" xfId="49" applyNumberFormat="1" applyFont="1" applyFill="1" applyBorder="1" applyAlignment="1" applyProtection="1">
      <alignment horizontal="center" vertical="center" wrapText="1"/>
    </xf>
    <xf numFmtId="0" fontId="14" fillId="0" borderId="21" xfId="49" applyNumberFormat="1" applyFont="1" applyFill="1" applyBorder="1" applyAlignment="1" applyProtection="1">
      <alignment horizontal="center" vertical="center" wrapText="1"/>
    </xf>
    <xf numFmtId="0" fontId="14" fillId="0" borderId="33" xfId="49" applyNumberFormat="1" applyFont="1" applyFill="1" applyBorder="1" applyAlignment="1" applyProtection="1">
      <alignment horizontal="center" vertical="center" wrapText="1"/>
    </xf>
    <xf numFmtId="0" fontId="14" fillId="0" borderId="32" xfId="49" applyFont="1" applyBorder="1" applyAlignment="1">
      <alignment horizontal="center" vertical="center"/>
    </xf>
    <xf numFmtId="4" fontId="14" fillId="0" borderId="25" xfId="49" applyNumberFormat="1" applyFont="1" applyFill="1" applyBorder="1" applyAlignment="1">
      <alignment horizontal="right" vertical="center" wrapText="1"/>
    </xf>
    <xf numFmtId="4" fontId="14" fillId="0" borderId="21" xfId="49" applyNumberFormat="1" applyFont="1" applyBorder="1" applyAlignment="1">
      <alignment horizontal="left" vertical="center"/>
    </xf>
    <xf numFmtId="4" fontId="14" fillId="0" borderId="21" xfId="49" applyNumberFormat="1" applyFont="1" applyBorder="1" applyAlignment="1">
      <alignment horizontal="right" vertical="center"/>
    </xf>
    <xf numFmtId="4" fontId="20" fillId="0" borderId="33" xfId="49" applyNumberFormat="1" applyFont="1" applyBorder="1" applyAlignment="1">
      <alignment horizontal="right" vertical="center"/>
    </xf>
    <xf numFmtId="0" fontId="20" fillId="0" borderId="34" xfId="49" applyFont="1" applyFill="1" applyBorder="1" applyAlignment="1">
      <alignment horizontal="left" vertical="center"/>
    </xf>
    <xf numFmtId="4" fontId="20" fillId="0" borderId="26" xfId="49" applyNumberFormat="1" applyFont="1" applyBorder="1" applyAlignment="1">
      <alignment horizontal="left" vertical="center" wrapText="1"/>
    </xf>
    <xf numFmtId="4" fontId="20" fillId="0" borderId="11" xfId="49" applyNumberFormat="1" applyFont="1" applyBorder="1" applyAlignment="1">
      <alignment horizontal="right" vertical="center" wrapText="1"/>
    </xf>
    <xf numFmtId="4" fontId="20" fillId="0" borderId="19" xfId="49" applyNumberFormat="1" applyFont="1" applyBorder="1" applyAlignment="1">
      <alignment horizontal="right" vertical="center" wrapText="1"/>
    </xf>
    <xf numFmtId="0" fontId="20" fillId="0" borderId="34" xfId="49" applyFont="1" applyBorder="1" applyAlignment="1">
      <alignment horizontal="left" vertical="center"/>
    </xf>
    <xf numFmtId="4" fontId="20" fillId="0" borderId="21" xfId="49" applyNumberFormat="1" applyFont="1" applyFill="1" applyBorder="1" applyAlignment="1" applyProtection="1">
      <alignment horizontal="right" vertical="center" wrapText="1"/>
    </xf>
    <xf numFmtId="4" fontId="20" fillId="0" borderId="26" xfId="49" applyNumberFormat="1" applyFont="1" applyFill="1" applyBorder="1" applyAlignment="1">
      <alignment horizontal="left" vertical="center" wrapText="1"/>
    </xf>
    <xf numFmtId="0" fontId="14" fillId="0" borderId="13" xfId="49" applyFont="1" applyBorder="1" applyAlignment="1">
      <alignment horizontal="center" vertical="center"/>
    </xf>
    <xf numFmtId="4" fontId="20" fillId="0" borderId="11" xfId="49" applyNumberFormat="1" applyFont="1" applyFill="1" applyBorder="1" applyAlignment="1">
      <alignment horizontal="left" vertical="center" wrapText="1"/>
    </xf>
    <xf numFmtId="0" fontId="20" fillId="0" borderId="13" xfId="49" applyFont="1" applyBorder="1" applyAlignment="1">
      <alignment horizontal="center" vertical="center"/>
    </xf>
    <xf numFmtId="4" fontId="20" fillId="0" borderId="11" xfId="49" applyNumberFormat="1" applyFont="1" applyBorder="1" applyAlignment="1">
      <alignment horizontal="center" vertical="center"/>
    </xf>
    <xf numFmtId="4" fontId="20" fillId="0" borderId="11" xfId="49" applyNumberFormat="1" applyFont="1" applyFill="1" applyBorder="1" applyAlignment="1">
      <alignment horizontal="right" vertical="center" wrapText="1"/>
    </xf>
    <xf numFmtId="4" fontId="20" fillId="0" borderId="19" xfId="49" applyNumberFormat="1" applyFont="1" applyFill="1" applyBorder="1" applyAlignment="1">
      <alignment horizontal="right" vertical="center" wrapText="1"/>
    </xf>
    <xf numFmtId="4" fontId="14" fillId="0" borderId="11" xfId="49" applyNumberFormat="1" applyFont="1" applyBorder="1" applyAlignment="1">
      <alignment horizontal="center" vertical="center"/>
    </xf>
    <xf numFmtId="4" fontId="20" fillId="0" borderId="11" xfId="49" applyNumberFormat="1" applyFont="1" applyFill="1" applyBorder="1" applyAlignment="1" applyProtection="1">
      <alignment horizontal="right" vertical="center"/>
    </xf>
    <xf numFmtId="4" fontId="20" fillId="0" borderId="11" xfId="49" applyNumberFormat="1" applyFont="1" applyBorder="1" applyAlignment="1">
      <alignment horizontal="right" vertical="center"/>
    </xf>
    <xf numFmtId="4" fontId="20" fillId="0" borderId="19" xfId="49" applyNumberFormat="1" applyFont="1" applyBorder="1" applyAlignment="1">
      <alignment horizontal="right" vertical="center"/>
    </xf>
    <xf numFmtId="4" fontId="20" fillId="0" borderId="19" xfId="49" applyNumberFormat="1" applyFont="1" applyFill="1" applyBorder="1" applyAlignment="1">
      <alignment horizontal="right" vertical="center"/>
    </xf>
    <xf numFmtId="0" fontId="14" fillId="0" borderId="14" xfId="49" applyFont="1" applyBorder="1" applyAlignment="1">
      <alignment horizontal="center" vertical="center"/>
    </xf>
    <xf numFmtId="4" fontId="14" fillId="0" borderId="15" xfId="49" applyNumberFormat="1" applyFont="1" applyFill="1" applyBorder="1" applyAlignment="1">
      <alignment horizontal="right" vertical="center"/>
    </xf>
    <xf numFmtId="4" fontId="14" fillId="0" borderId="15" xfId="49" applyNumberFormat="1" applyFont="1" applyFill="1" applyBorder="1" applyAlignment="1">
      <alignment horizontal="center" vertical="center"/>
    </xf>
    <xf numFmtId="4" fontId="14" fillId="0" borderId="15" xfId="49" applyNumberFormat="1" applyFont="1" applyBorder="1" applyAlignment="1">
      <alignment horizontal="right" vertical="center"/>
    </xf>
    <xf numFmtId="4" fontId="20" fillId="0" borderId="20" xfId="49" applyNumberFormat="1" applyFont="1" applyBorder="1" applyAlignment="1">
      <alignment horizontal="right" vertical="center"/>
    </xf>
    <xf numFmtId="0" fontId="17" fillId="0" borderId="0" xfId="49" applyBorder="1" applyAlignment="1">
      <alignment wrapText="1"/>
    </xf>
    <xf numFmtId="0" fontId="16" fillId="0" borderId="0" xfId="49" applyFont="1" applyFill="1"/>
    <xf numFmtId="0" fontId="0" fillId="0" borderId="0" xfId="0" applyAlignment="1">
      <alignment horizontal="center"/>
    </xf>
    <xf numFmtId="0" fontId="29" fillId="0" borderId="0" xfId="0" applyFont="1" applyAlignment="1">
      <alignment horizontal="center"/>
    </xf>
    <xf numFmtId="0" fontId="30" fillId="0" borderId="11" xfId="0" applyFont="1" applyBorder="1" applyAlignment="1">
      <alignment horizontal="center" vertical="center"/>
    </xf>
    <xf numFmtId="0" fontId="31" fillId="0" borderId="11" xfId="0" applyFont="1" applyBorder="1" applyAlignment="1">
      <alignment horizontal="center"/>
    </xf>
    <xf numFmtId="0" fontId="31" fillId="0" borderId="11" xfId="0" applyFont="1" applyBorder="1"/>
    <xf numFmtId="0" fontId="31" fillId="7" borderId="11" xfId="0" applyFont="1" applyFill="1" applyBorder="1" applyAlignment="1">
      <alignment horizontal="center"/>
    </xf>
    <xf numFmtId="0" fontId="31" fillId="7" borderId="1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5"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66" hidden="1" customWidth="1"/>
    <col min="2" max="2" width="15.375" style="266" customWidth="1"/>
    <col min="3" max="3" width="59.75" customWidth="1"/>
    <col min="4" max="4" width="13" style="266" customWidth="1"/>
    <col min="5" max="5" width="101.5" customWidth="1"/>
    <col min="6" max="6" width="29.25" customWidth="1"/>
    <col min="7" max="7" width="30.75" style="266" customWidth="1"/>
    <col min="8" max="8" width="28.5" style="266" customWidth="1"/>
    <col min="9" max="9" width="72.875" customWidth="1"/>
  </cols>
  <sheetData>
    <row r="2" ht="24.75" customHeight="1" spans="1:9">
      <c r="A2" s="267" t="s">
        <v>0</v>
      </c>
      <c r="B2" s="267"/>
      <c r="C2" s="267"/>
      <c r="D2" s="267"/>
      <c r="E2" s="267"/>
      <c r="F2" s="267"/>
      <c r="G2" s="267"/>
      <c r="H2" s="267"/>
      <c r="I2" s="267"/>
    </row>
    <row r="4" ht="22.5" spans="1:9">
      <c r="A4" s="268" t="s">
        <v>1</v>
      </c>
      <c r="B4" s="268" t="s">
        <v>2</v>
      </c>
      <c r="C4" s="268" t="s">
        <v>3</v>
      </c>
      <c r="D4" s="268" t="s">
        <v>4</v>
      </c>
      <c r="E4" s="268" t="s">
        <v>5</v>
      </c>
      <c r="F4" s="268" t="s">
        <v>6</v>
      </c>
      <c r="G4" s="268" t="s">
        <v>7</v>
      </c>
      <c r="H4" s="268" t="s">
        <v>8</v>
      </c>
      <c r="I4" s="268" t="s">
        <v>9</v>
      </c>
    </row>
    <row r="5" ht="22.5" spans="1:9">
      <c r="A5" s="269">
        <v>100001</v>
      </c>
      <c r="B5" s="269">
        <v>1</v>
      </c>
      <c r="C5" s="270" t="s">
        <v>10</v>
      </c>
      <c r="D5" s="269"/>
      <c r="E5" s="270" t="s">
        <v>10</v>
      </c>
      <c r="F5" s="270" t="s">
        <v>11</v>
      </c>
      <c r="G5" s="269" t="s">
        <v>12</v>
      </c>
      <c r="H5" s="269"/>
      <c r="I5" s="270"/>
    </row>
    <row r="6" ht="22.5" spans="1:9">
      <c r="A6" s="269">
        <v>102001</v>
      </c>
      <c r="B6" s="269">
        <v>2</v>
      </c>
      <c r="C6" s="270" t="s">
        <v>13</v>
      </c>
      <c r="D6" s="269"/>
      <c r="E6" s="270" t="s">
        <v>13</v>
      </c>
      <c r="F6" s="270" t="s">
        <v>11</v>
      </c>
      <c r="G6" s="269" t="s">
        <v>12</v>
      </c>
      <c r="H6" s="269"/>
      <c r="I6" s="270"/>
    </row>
    <row r="7" ht="22.5" spans="1:9">
      <c r="A7" s="269">
        <v>101001</v>
      </c>
      <c r="B7" s="269">
        <v>3</v>
      </c>
      <c r="C7" s="270" t="s">
        <v>14</v>
      </c>
      <c r="D7" s="269"/>
      <c r="E7" s="270" t="s">
        <v>14</v>
      </c>
      <c r="F7" s="270" t="s">
        <v>11</v>
      </c>
      <c r="G7" s="269" t="s">
        <v>12</v>
      </c>
      <c r="H7" s="269"/>
      <c r="I7" s="270"/>
    </row>
    <row r="8" ht="22.5" spans="1:9">
      <c r="A8" s="269">
        <v>146001</v>
      </c>
      <c r="B8" s="269">
        <v>4</v>
      </c>
      <c r="C8" s="270" t="s">
        <v>15</v>
      </c>
      <c r="D8" s="269" t="s">
        <v>16</v>
      </c>
      <c r="E8" s="270" t="s">
        <v>17</v>
      </c>
      <c r="F8" s="270" t="s">
        <v>11</v>
      </c>
      <c r="G8" s="269" t="s">
        <v>12</v>
      </c>
      <c r="H8" s="269"/>
      <c r="I8" s="270"/>
    </row>
    <row r="9" ht="22.5" spans="1:9">
      <c r="A9" s="269">
        <v>147001</v>
      </c>
      <c r="B9" s="269">
        <v>5</v>
      </c>
      <c r="C9" s="270" t="s">
        <v>18</v>
      </c>
      <c r="D9" s="269"/>
      <c r="E9" s="270" t="s">
        <v>18</v>
      </c>
      <c r="F9" s="270" t="s">
        <v>11</v>
      </c>
      <c r="G9" s="269" t="s">
        <v>12</v>
      </c>
      <c r="H9" s="269"/>
      <c r="I9" s="270"/>
    </row>
    <row r="10" ht="22.5" spans="1:9">
      <c r="A10" s="269">
        <v>148001</v>
      </c>
      <c r="B10" s="269">
        <v>6</v>
      </c>
      <c r="C10" s="270" t="s">
        <v>19</v>
      </c>
      <c r="D10" s="269"/>
      <c r="E10" s="270" t="s">
        <v>19</v>
      </c>
      <c r="F10" s="270" t="s">
        <v>20</v>
      </c>
      <c r="G10" s="269" t="s">
        <v>12</v>
      </c>
      <c r="H10" s="269"/>
      <c r="I10" s="270"/>
    </row>
    <row r="11" ht="22.5" spans="1:9">
      <c r="A11" s="269">
        <v>149001</v>
      </c>
      <c r="B11" s="269">
        <v>7</v>
      </c>
      <c r="C11" s="270" t="s">
        <v>21</v>
      </c>
      <c r="D11" s="269"/>
      <c r="E11" s="270" t="s">
        <v>21</v>
      </c>
      <c r="F11" s="270" t="s">
        <v>11</v>
      </c>
      <c r="G11" s="269" t="s">
        <v>12</v>
      </c>
      <c r="H11" s="269"/>
      <c r="I11" s="270"/>
    </row>
    <row r="12" ht="22.5" spans="1:9">
      <c r="A12" s="269">
        <v>150001</v>
      </c>
      <c r="B12" s="269">
        <v>8</v>
      </c>
      <c r="C12" s="270" t="s">
        <v>22</v>
      </c>
      <c r="D12" s="269"/>
      <c r="E12" s="270" t="s">
        <v>22</v>
      </c>
      <c r="F12" s="270" t="s">
        <v>11</v>
      </c>
      <c r="G12" s="269" t="s">
        <v>12</v>
      </c>
      <c r="H12" s="269"/>
      <c r="I12" s="270"/>
    </row>
    <row r="13" ht="22.5" spans="1:9">
      <c r="A13" s="269">
        <v>154001</v>
      </c>
      <c r="B13" s="269">
        <v>9</v>
      </c>
      <c r="C13" s="270" t="s">
        <v>23</v>
      </c>
      <c r="D13" s="269"/>
      <c r="E13" s="270" t="s">
        <v>23</v>
      </c>
      <c r="F13" s="270" t="s">
        <v>11</v>
      </c>
      <c r="G13" s="269" t="s">
        <v>12</v>
      </c>
      <c r="H13" s="269"/>
      <c r="I13" s="270"/>
    </row>
    <row r="14" ht="22.5" spans="1:9">
      <c r="A14" s="269">
        <v>153001</v>
      </c>
      <c r="B14" s="269">
        <v>10</v>
      </c>
      <c r="C14" s="270" t="s">
        <v>24</v>
      </c>
      <c r="D14" s="269"/>
      <c r="E14" s="270" t="s">
        <v>24</v>
      </c>
      <c r="F14" s="270" t="s">
        <v>11</v>
      </c>
      <c r="G14" s="269" t="s">
        <v>12</v>
      </c>
      <c r="H14" s="269"/>
      <c r="I14" s="270"/>
    </row>
    <row r="15" ht="22.5" spans="1:9">
      <c r="A15" s="269">
        <v>151001</v>
      </c>
      <c r="B15" s="269">
        <v>11</v>
      </c>
      <c r="C15" s="270" t="s">
        <v>25</v>
      </c>
      <c r="D15" s="269"/>
      <c r="E15" s="270" t="s">
        <v>25</v>
      </c>
      <c r="F15" s="270" t="s">
        <v>11</v>
      </c>
      <c r="G15" s="269" t="s">
        <v>12</v>
      </c>
      <c r="H15" s="269"/>
      <c r="I15" s="270"/>
    </row>
    <row r="16" ht="22.5" spans="1:9">
      <c r="A16" s="269">
        <v>155001</v>
      </c>
      <c r="B16" s="269">
        <v>12</v>
      </c>
      <c r="C16" s="270" t="s">
        <v>26</v>
      </c>
      <c r="D16" s="269" t="s">
        <v>16</v>
      </c>
      <c r="E16" s="270" t="s">
        <v>27</v>
      </c>
      <c r="F16" s="270" t="s">
        <v>11</v>
      </c>
      <c r="G16" s="269" t="s">
        <v>12</v>
      </c>
      <c r="H16" s="269"/>
      <c r="I16" s="270"/>
    </row>
    <row r="17" ht="22.5" spans="1:9">
      <c r="A17" s="269">
        <v>335001</v>
      </c>
      <c r="B17" s="269">
        <v>13</v>
      </c>
      <c r="C17" s="270" t="s">
        <v>28</v>
      </c>
      <c r="D17" s="269"/>
      <c r="E17" s="270" t="s">
        <v>28</v>
      </c>
      <c r="F17" s="270" t="s">
        <v>29</v>
      </c>
      <c r="G17" s="269" t="s">
        <v>12</v>
      </c>
      <c r="H17" s="269"/>
      <c r="I17" s="270"/>
    </row>
    <row r="18" ht="22.5" spans="1:9">
      <c r="A18" s="269">
        <v>400001</v>
      </c>
      <c r="B18" s="269">
        <v>14</v>
      </c>
      <c r="C18" s="270" t="s">
        <v>30</v>
      </c>
      <c r="D18" s="269"/>
      <c r="E18" s="270" t="s">
        <v>30</v>
      </c>
      <c r="F18" s="270" t="s">
        <v>31</v>
      </c>
      <c r="G18" s="269" t="s">
        <v>12</v>
      </c>
      <c r="H18" s="269"/>
      <c r="I18" s="270"/>
    </row>
    <row r="19" ht="22.5" spans="1:9">
      <c r="A19" s="269">
        <v>105001</v>
      </c>
      <c r="B19" s="269">
        <v>15</v>
      </c>
      <c r="C19" s="270" t="s">
        <v>32</v>
      </c>
      <c r="D19" s="269"/>
      <c r="E19" s="270" t="s">
        <v>32</v>
      </c>
      <c r="F19" s="270" t="s">
        <v>11</v>
      </c>
      <c r="G19" s="269" t="s">
        <v>12</v>
      </c>
      <c r="H19" s="269"/>
      <c r="I19" s="270"/>
    </row>
    <row r="20" ht="22.5" spans="1:9">
      <c r="A20" s="269">
        <v>103001</v>
      </c>
      <c r="B20" s="269">
        <v>16</v>
      </c>
      <c r="C20" s="270" t="s">
        <v>33</v>
      </c>
      <c r="D20" s="269"/>
      <c r="E20" s="270" t="s">
        <v>33</v>
      </c>
      <c r="F20" s="270" t="s">
        <v>34</v>
      </c>
      <c r="G20" s="269" t="s">
        <v>12</v>
      </c>
      <c r="H20" s="269"/>
      <c r="I20" s="270"/>
    </row>
    <row r="21" ht="22.5" spans="1:9">
      <c r="A21" s="269">
        <v>250001</v>
      </c>
      <c r="B21" s="269">
        <v>17</v>
      </c>
      <c r="C21" s="270" t="s">
        <v>35</v>
      </c>
      <c r="D21" s="269"/>
      <c r="E21" s="270" t="s">
        <v>35</v>
      </c>
      <c r="F21" s="270" t="s">
        <v>20</v>
      </c>
      <c r="G21" s="269" t="s">
        <v>12</v>
      </c>
      <c r="H21" s="269"/>
      <c r="I21" s="270"/>
    </row>
    <row r="22" ht="22.5" spans="1:9">
      <c r="A22" s="269">
        <v>254001</v>
      </c>
      <c r="B22" s="269">
        <v>18</v>
      </c>
      <c r="C22" s="270" t="s">
        <v>36</v>
      </c>
      <c r="D22" s="269" t="s">
        <v>16</v>
      </c>
      <c r="E22" s="270" t="s">
        <v>37</v>
      </c>
      <c r="F22" s="270" t="s">
        <v>20</v>
      </c>
      <c r="G22" s="269" t="s">
        <v>12</v>
      </c>
      <c r="H22" s="269"/>
      <c r="I22" s="270"/>
    </row>
    <row r="23" ht="22.5" spans="1:9">
      <c r="A23" s="269">
        <v>403001</v>
      </c>
      <c r="B23" s="269">
        <v>19</v>
      </c>
      <c r="C23" s="270" t="s">
        <v>38</v>
      </c>
      <c r="D23" s="269" t="s">
        <v>16</v>
      </c>
      <c r="E23" s="270" t="s">
        <v>39</v>
      </c>
      <c r="F23" s="270" t="s">
        <v>31</v>
      </c>
      <c r="G23" s="269" t="s">
        <v>12</v>
      </c>
      <c r="H23" s="269"/>
      <c r="I23" s="270"/>
    </row>
    <row r="24" ht="22.5" spans="1:9">
      <c r="A24" s="269">
        <v>411001</v>
      </c>
      <c r="B24" s="269">
        <v>20</v>
      </c>
      <c r="C24" s="270" t="s">
        <v>40</v>
      </c>
      <c r="D24" s="269" t="s">
        <v>16</v>
      </c>
      <c r="E24" s="270" t="s">
        <v>41</v>
      </c>
      <c r="F24" s="270" t="s">
        <v>31</v>
      </c>
      <c r="G24" s="269" t="s">
        <v>12</v>
      </c>
      <c r="H24" s="269"/>
      <c r="I24" s="270"/>
    </row>
    <row r="25" ht="22.5" spans="1:9">
      <c r="A25" s="269">
        <v>306001</v>
      </c>
      <c r="B25" s="269">
        <v>21</v>
      </c>
      <c r="C25" s="270" t="s">
        <v>42</v>
      </c>
      <c r="D25" s="269" t="s">
        <v>16</v>
      </c>
      <c r="E25" s="270" t="s">
        <v>43</v>
      </c>
      <c r="F25" s="270" t="s">
        <v>44</v>
      </c>
      <c r="G25" s="269" t="s">
        <v>12</v>
      </c>
      <c r="H25" s="269"/>
      <c r="I25" s="270"/>
    </row>
    <row r="26" ht="22.5" spans="1:9">
      <c r="A26" s="269">
        <v>104001</v>
      </c>
      <c r="B26" s="269">
        <v>22</v>
      </c>
      <c r="C26" s="270" t="s">
        <v>45</v>
      </c>
      <c r="D26" s="269"/>
      <c r="E26" s="270" t="s">
        <v>46</v>
      </c>
      <c r="F26" s="270" t="s">
        <v>34</v>
      </c>
      <c r="G26" s="269" t="s">
        <v>12</v>
      </c>
      <c r="H26" s="269"/>
      <c r="I26" s="270"/>
    </row>
    <row r="27" ht="22.5" spans="1:9">
      <c r="A27" s="269">
        <v>157001</v>
      </c>
      <c r="B27" s="269">
        <v>23</v>
      </c>
      <c r="C27" s="270" t="s">
        <v>47</v>
      </c>
      <c r="D27" s="269"/>
      <c r="E27" s="270" t="s">
        <v>47</v>
      </c>
      <c r="F27" s="270" t="s">
        <v>11</v>
      </c>
      <c r="G27" s="269" t="s">
        <v>12</v>
      </c>
      <c r="H27" s="269"/>
      <c r="I27" s="270"/>
    </row>
    <row r="28" ht="22.5" spans="1:9">
      <c r="A28" s="269">
        <v>332001</v>
      </c>
      <c r="B28" s="269">
        <v>24</v>
      </c>
      <c r="C28" s="270" t="s">
        <v>48</v>
      </c>
      <c r="D28" s="269"/>
      <c r="E28" s="270" t="s">
        <v>48</v>
      </c>
      <c r="F28" s="270" t="s">
        <v>29</v>
      </c>
      <c r="G28" s="269" t="s">
        <v>12</v>
      </c>
      <c r="H28" s="269"/>
      <c r="I28" s="270"/>
    </row>
    <row r="29" ht="22.5" spans="1:9">
      <c r="A29" s="269">
        <v>169001</v>
      </c>
      <c r="B29" s="269">
        <v>25</v>
      </c>
      <c r="C29" s="270" t="s">
        <v>49</v>
      </c>
      <c r="D29" s="269"/>
      <c r="E29" s="270" t="s">
        <v>49</v>
      </c>
      <c r="F29" s="270" t="s">
        <v>11</v>
      </c>
      <c r="G29" s="269" t="s">
        <v>12</v>
      </c>
      <c r="H29" s="269"/>
      <c r="I29" s="270"/>
    </row>
    <row r="30" ht="22.5" spans="1:9">
      <c r="A30" s="269">
        <v>334001</v>
      </c>
      <c r="B30" s="269">
        <v>26</v>
      </c>
      <c r="C30" s="270" t="s">
        <v>50</v>
      </c>
      <c r="D30" s="269"/>
      <c r="E30" s="270" t="s">
        <v>50</v>
      </c>
      <c r="F30" s="270" t="s">
        <v>29</v>
      </c>
      <c r="G30" s="269" t="s">
        <v>12</v>
      </c>
      <c r="H30" s="269"/>
      <c r="I30" s="270"/>
    </row>
    <row r="31" ht="22.5" spans="1:9">
      <c r="A31" s="269">
        <v>410001</v>
      </c>
      <c r="B31" s="269">
        <v>27</v>
      </c>
      <c r="C31" s="270" t="s">
        <v>51</v>
      </c>
      <c r="D31" s="269" t="s">
        <v>16</v>
      </c>
      <c r="E31" s="270" t="s">
        <v>52</v>
      </c>
      <c r="F31" s="270" t="s">
        <v>31</v>
      </c>
      <c r="G31" s="269" t="s">
        <v>12</v>
      </c>
      <c r="H31" s="269"/>
      <c r="I31" s="270"/>
    </row>
    <row r="32" ht="22.5" spans="1:9">
      <c r="A32" s="269">
        <v>414001</v>
      </c>
      <c r="B32" s="269">
        <v>28</v>
      </c>
      <c r="C32" s="270" t="s">
        <v>53</v>
      </c>
      <c r="D32" s="269" t="s">
        <v>16</v>
      </c>
      <c r="E32" s="270" t="s">
        <v>54</v>
      </c>
      <c r="F32" s="270" t="s">
        <v>31</v>
      </c>
      <c r="G32" s="269" t="s">
        <v>12</v>
      </c>
      <c r="H32" s="269"/>
      <c r="I32" s="270"/>
    </row>
    <row r="33" ht="22.5" spans="1:9">
      <c r="A33" s="269">
        <v>416001</v>
      </c>
      <c r="B33" s="269">
        <v>29</v>
      </c>
      <c r="C33" s="270" t="s">
        <v>55</v>
      </c>
      <c r="D33" s="269" t="s">
        <v>16</v>
      </c>
      <c r="E33" s="270" t="s">
        <v>56</v>
      </c>
      <c r="F33" s="270" t="s">
        <v>31</v>
      </c>
      <c r="G33" s="269" t="s">
        <v>12</v>
      </c>
      <c r="H33" s="269"/>
      <c r="I33" s="270"/>
    </row>
    <row r="34" ht="22.5" spans="1:9">
      <c r="A34" s="269">
        <v>409001</v>
      </c>
      <c r="B34" s="269">
        <v>30</v>
      </c>
      <c r="C34" s="270" t="s">
        <v>57</v>
      </c>
      <c r="D34" s="269" t="s">
        <v>16</v>
      </c>
      <c r="E34" s="270" t="s">
        <v>58</v>
      </c>
      <c r="F34" s="270" t="s">
        <v>59</v>
      </c>
      <c r="G34" s="269" t="s">
        <v>12</v>
      </c>
      <c r="H34" s="269"/>
      <c r="I34" s="270"/>
    </row>
    <row r="35" ht="22.5" spans="1:9">
      <c r="A35" s="269">
        <v>307001</v>
      </c>
      <c r="B35" s="269">
        <v>31</v>
      </c>
      <c r="C35" s="270" t="s">
        <v>60</v>
      </c>
      <c r="D35" s="269"/>
      <c r="E35" s="270" t="s">
        <v>60</v>
      </c>
      <c r="F35" s="270" t="s">
        <v>44</v>
      </c>
      <c r="G35" s="269" t="s">
        <v>12</v>
      </c>
      <c r="H35" s="269"/>
      <c r="I35" s="270"/>
    </row>
    <row r="36" ht="22.5" spans="1:9">
      <c r="A36" s="269">
        <v>257001</v>
      </c>
      <c r="B36" s="269">
        <v>32</v>
      </c>
      <c r="C36" s="270" t="s">
        <v>61</v>
      </c>
      <c r="D36" s="269" t="s">
        <v>16</v>
      </c>
      <c r="E36" s="270" t="s">
        <v>62</v>
      </c>
      <c r="F36" s="270" t="s">
        <v>20</v>
      </c>
      <c r="G36" s="269" t="s">
        <v>12</v>
      </c>
      <c r="H36" s="269"/>
      <c r="I36" s="270"/>
    </row>
    <row r="37" ht="22.5" spans="1:9">
      <c r="A37" s="269">
        <v>330001</v>
      </c>
      <c r="B37" s="269">
        <v>33</v>
      </c>
      <c r="C37" s="270" t="s">
        <v>63</v>
      </c>
      <c r="D37" s="269" t="s">
        <v>16</v>
      </c>
      <c r="E37" s="270" t="s">
        <v>64</v>
      </c>
      <c r="F37" s="270" t="s">
        <v>29</v>
      </c>
      <c r="G37" s="269" t="s">
        <v>12</v>
      </c>
      <c r="H37" s="269"/>
      <c r="I37" s="270"/>
    </row>
    <row r="38" ht="22.5" spans="1:9">
      <c r="A38" s="269">
        <v>107001</v>
      </c>
      <c r="B38" s="269">
        <v>34</v>
      </c>
      <c r="C38" s="270" t="s">
        <v>65</v>
      </c>
      <c r="D38" s="269"/>
      <c r="E38" s="270" t="s">
        <v>65</v>
      </c>
      <c r="F38" s="270" t="s">
        <v>11</v>
      </c>
      <c r="G38" s="269" t="s">
        <v>12</v>
      </c>
      <c r="H38" s="269"/>
      <c r="I38" s="270"/>
    </row>
    <row r="39" ht="22.5" spans="1:9">
      <c r="A39" s="271">
        <v>193001</v>
      </c>
      <c r="B39" s="271">
        <v>35</v>
      </c>
      <c r="C39" s="272" t="s">
        <v>66</v>
      </c>
      <c r="D39" s="271" t="s">
        <v>16</v>
      </c>
      <c r="E39" s="272" t="s">
        <v>67</v>
      </c>
      <c r="F39" s="272" t="s">
        <v>44</v>
      </c>
      <c r="G39" s="271" t="s">
        <v>12</v>
      </c>
      <c r="H39" s="271"/>
      <c r="I39" s="272" t="s">
        <v>68</v>
      </c>
    </row>
    <row r="40" ht="22.5" spans="1:9">
      <c r="A40" s="269">
        <v>114001</v>
      </c>
      <c r="B40" s="269">
        <v>36</v>
      </c>
      <c r="C40" s="270" t="s">
        <v>69</v>
      </c>
      <c r="D40" s="269"/>
      <c r="E40" s="270" t="s">
        <v>69</v>
      </c>
      <c r="F40" s="270" t="s">
        <v>11</v>
      </c>
      <c r="G40" s="269" t="s">
        <v>12</v>
      </c>
      <c r="H40" s="269"/>
      <c r="I40" s="270"/>
    </row>
    <row r="41" ht="22.5" spans="1:9">
      <c r="A41" s="269">
        <v>152001</v>
      </c>
      <c r="B41" s="269">
        <v>37</v>
      </c>
      <c r="C41" s="270" t="s">
        <v>70</v>
      </c>
      <c r="D41" s="269"/>
      <c r="E41" s="270" t="s">
        <v>70</v>
      </c>
      <c r="F41" s="270" t="s">
        <v>34</v>
      </c>
      <c r="G41" s="269" t="s">
        <v>12</v>
      </c>
      <c r="H41" s="269"/>
      <c r="I41" s="270"/>
    </row>
    <row r="42" ht="22.5" spans="1:9">
      <c r="A42" s="271"/>
      <c r="B42" s="271"/>
      <c r="C42" s="272" t="s">
        <v>71</v>
      </c>
      <c r="D42" s="271"/>
      <c r="E42" s="272" t="s">
        <v>72</v>
      </c>
      <c r="F42" s="272" t="s">
        <v>11</v>
      </c>
      <c r="G42" s="271"/>
      <c r="H42" s="271"/>
      <c r="I42" s="272" t="s">
        <v>73</v>
      </c>
    </row>
    <row r="43" ht="22.5" spans="1:9">
      <c r="A43" s="269">
        <v>109001</v>
      </c>
      <c r="B43" s="269">
        <v>38</v>
      </c>
      <c r="C43" s="270" t="s">
        <v>74</v>
      </c>
      <c r="D43" s="269" t="s">
        <v>16</v>
      </c>
      <c r="E43" s="270" t="s">
        <v>75</v>
      </c>
      <c r="F43" s="270" t="s">
        <v>11</v>
      </c>
      <c r="G43" s="269" t="s">
        <v>12</v>
      </c>
      <c r="H43" s="269"/>
      <c r="I43" s="270"/>
    </row>
    <row r="44" ht="22.5" spans="1:9">
      <c r="A44" s="269">
        <v>110001</v>
      </c>
      <c r="B44" s="269">
        <v>39</v>
      </c>
      <c r="C44" s="270" t="s">
        <v>76</v>
      </c>
      <c r="D44" s="269" t="s">
        <v>16</v>
      </c>
      <c r="E44" s="270" t="s">
        <v>77</v>
      </c>
      <c r="F44" s="270" t="s">
        <v>11</v>
      </c>
      <c r="G44" s="269" t="s">
        <v>12</v>
      </c>
      <c r="H44" s="269"/>
      <c r="I44" s="270"/>
    </row>
    <row r="45" ht="22.5" spans="1:9">
      <c r="A45" s="269">
        <v>262001</v>
      </c>
      <c r="B45" s="269">
        <v>40</v>
      </c>
      <c r="C45" s="270" t="s">
        <v>78</v>
      </c>
      <c r="D45" s="269"/>
      <c r="E45" s="270" t="s">
        <v>78</v>
      </c>
      <c r="F45" s="270" t="s">
        <v>20</v>
      </c>
      <c r="G45" s="269" t="s">
        <v>12</v>
      </c>
      <c r="H45" s="269"/>
      <c r="I45" s="270"/>
    </row>
    <row r="46" ht="22.5" spans="1:9">
      <c r="A46" s="271">
        <v>182001</v>
      </c>
      <c r="B46" s="271">
        <v>41</v>
      </c>
      <c r="C46" s="272" t="s">
        <v>79</v>
      </c>
      <c r="D46" s="271" t="s">
        <v>16</v>
      </c>
      <c r="E46" s="272" t="s">
        <v>80</v>
      </c>
      <c r="F46" s="272" t="s">
        <v>34</v>
      </c>
      <c r="G46" s="271" t="s">
        <v>12</v>
      </c>
      <c r="H46" s="271"/>
      <c r="I46" s="272" t="s">
        <v>81</v>
      </c>
    </row>
    <row r="47" ht="22.5" spans="1:9">
      <c r="A47" s="269">
        <v>111001</v>
      </c>
      <c r="B47" s="269">
        <v>42</v>
      </c>
      <c r="C47" s="270" t="s">
        <v>82</v>
      </c>
      <c r="D47" s="269"/>
      <c r="E47" s="270" t="s">
        <v>82</v>
      </c>
      <c r="F47" s="270" t="s">
        <v>11</v>
      </c>
      <c r="G47" s="269" t="s">
        <v>12</v>
      </c>
      <c r="H47" s="269"/>
      <c r="I47" s="270"/>
    </row>
    <row r="48" ht="22.5" spans="1:9">
      <c r="A48" s="269">
        <v>309001</v>
      </c>
      <c r="B48" s="269">
        <v>43</v>
      </c>
      <c r="C48" s="270" t="s">
        <v>83</v>
      </c>
      <c r="D48" s="269"/>
      <c r="E48" s="270" t="s">
        <v>83</v>
      </c>
      <c r="F48" s="270" t="s">
        <v>44</v>
      </c>
      <c r="G48" s="269" t="s">
        <v>12</v>
      </c>
      <c r="H48" s="269"/>
      <c r="I48" s="270"/>
    </row>
    <row r="49" ht="22.5" spans="1:9">
      <c r="A49" s="271">
        <v>115001</v>
      </c>
      <c r="B49" s="271">
        <v>44</v>
      </c>
      <c r="C49" s="272" t="s">
        <v>84</v>
      </c>
      <c r="D49" s="271" t="s">
        <v>16</v>
      </c>
      <c r="E49" s="272" t="s">
        <v>85</v>
      </c>
      <c r="F49" s="272" t="s">
        <v>34</v>
      </c>
      <c r="G49" s="271" t="s">
        <v>12</v>
      </c>
      <c r="H49" s="271"/>
      <c r="I49" s="272" t="s">
        <v>86</v>
      </c>
    </row>
    <row r="50" ht="22.5" spans="1:9">
      <c r="A50" s="269">
        <v>305001</v>
      </c>
      <c r="B50" s="269">
        <v>45</v>
      </c>
      <c r="C50" s="270" t="s">
        <v>87</v>
      </c>
      <c r="D50" s="269"/>
      <c r="E50" s="270" t="s">
        <v>87</v>
      </c>
      <c r="F50" s="270" t="s">
        <v>44</v>
      </c>
      <c r="G50" s="269" t="s">
        <v>12</v>
      </c>
      <c r="H50" s="269"/>
      <c r="I50" s="270"/>
    </row>
    <row r="51" ht="22.5" spans="1:9">
      <c r="A51" s="271">
        <v>119001</v>
      </c>
      <c r="B51" s="271">
        <v>46</v>
      </c>
      <c r="C51" s="272" t="s">
        <v>88</v>
      </c>
      <c r="D51" s="271" t="s">
        <v>16</v>
      </c>
      <c r="E51" s="272" t="s">
        <v>89</v>
      </c>
      <c r="F51" s="272" t="s">
        <v>11</v>
      </c>
      <c r="G51" s="271" t="s">
        <v>12</v>
      </c>
      <c r="H51" s="271"/>
      <c r="I51" s="272" t="s">
        <v>68</v>
      </c>
    </row>
    <row r="52" ht="22.5" spans="1:9">
      <c r="A52" s="269">
        <v>190001</v>
      </c>
      <c r="B52" s="269">
        <v>47</v>
      </c>
      <c r="C52" s="270" t="s">
        <v>90</v>
      </c>
      <c r="D52" s="269"/>
      <c r="E52" s="270" t="s">
        <v>90</v>
      </c>
      <c r="F52" s="270" t="s">
        <v>11</v>
      </c>
      <c r="G52" s="269" t="s">
        <v>12</v>
      </c>
      <c r="H52" s="269"/>
      <c r="I52" s="270"/>
    </row>
    <row r="53" ht="22.5" spans="1:9">
      <c r="A53" s="269">
        <v>112001</v>
      </c>
      <c r="B53" s="269">
        <v>48</v>
      </c>
      <c r="C53" s="270" t="s">
        <v>91</v>
      </c>
      <c r="D53" s="269"/>
      <c r="E53" s="270" t="s">
        <v>91</v>
      </c>
      <c r="F53" s="270" t="s">
        <v>11</v>
      </c>
      <c r="G53" s="269" t="s">
        <v>12</v>
      </c>
      <c r="H53" s="269"/>
      <c r="I53" s="270"/>
    </row>
    <row r="54" ht="22.5" spans="1:9">
      <c r="A54" s="269">
        <v>189001</v>
      </c>
      <c r="B54" s="269">
        <v>49</v>
      </c>
      <c r="C54" s="270" t="s">
        <v>92</v>
      </c>
      <c r="D54" s="269" t="s">
        <v>16</v>
      </c>
      <c r="E54" s="270" t="s">
        <v>93</v>
      </c>
      <c r="F54" s="270" t="s">
        <v>94</v>
      </c>
      <c r="G54" s="269" t="s">
        <v>12</v>
      </c>
      <c r="H54" s="269"/>
      <c r="I54" s="270"/>
    </row>
    <row r="55" ht="22.5" spans="1:9">
      <c r="A55" s="269">
        <v>118001</v>
      </c>
      <c r="B55" s="269">
        <v>50</v>
      </c>
      <c r="C55" s="270" t="s">
        <v>95</v>
      </c>
      <c r="D55" s="269" t="s">
        <v>16</v>
      </c>
      <c r="E55" s="270" t="s">
        <v>96</v>
      </c>
      <c r="F55" s="270" t="s">
        <v>11</v>
      </c>
      <c r="G55" s="269" t="s">
        <v>12</v>
      </c>
      <c r="H55" s="269"/>
      <c r="I55" s="270"/>
    </row>
    <row r="56" ht="22.5" spans="1:9">
      <c r="A56" s="271">
        <v>479001</v>
      </c>
      <c r="B56" s="271">
        <v>51</v>
      </c>
      <c r="C56" s="272" t="s">
        <v>97</v>
      </c>
      <c r="D56" s="271" t="s">
        <v>16</v>
      </c>
      <c r="E56" s="272" t="s">
        <v>98</v>
      </c>
      <c r="F56" s="272" t="s">
        <v>34</v>
      </c>
      <c r="G56" s="271" t="s">
        <v>12</v>
      </c>
      <c r="H56" s="271"/>
      <c r="I56" s="272" t="s">
        <v>81</v>
      </c>
    </row>
    <row r="57" ht="22.5" spans="1:9">
      <c r="A57" s="269">
        <v>468001</v>
      </c>
      <c r="B57" s="269">
        <v>52</v>
      </c>
      <c r="C57" s="270" t="s">
        <v>99</v>
      </c>
      <c r="D57" s="269"/>
      <c r="E57" s="270" t="s">
        <v>99</v>
      </c>
      <c r="F57" s="270" t="s">
        <v>34</v>
      </c>
      <c r="G57" s="269" t="s">
        <v>12</v>
      </c>
      <c r="H57" s="269"/>
      <c r="I57" s="270"/>
    </row>
    <row r="58" ht="22.5" spans="1:9">
      <c r="A58" s="269">
        <v>475001</v>
      </c>
      <c r="B58" s="269">
        <v>53</v>
      </c>
      <c r="C58" s="270" t="s">
        <v>100</v>
      </c>
      <c r="D58" s="269"/>
      <c r="E58" s="270" t="s">
        <v>100</v>
      </c>
      <c r="F58" s="270" t="s">
        <v>34</v>
      </c>
      <c r="G58" s="269" t="s">
        <v>12</v>
      </c>
      <c r="H58" s="269"/>
      <c r="I58" s="270"/>
    </row>
    <row r="59" ht="22.5" spans="1:9">
      <c r="A59" s="269">
        <v>476001</v>
      </c>
      <c r="B59" s="269">
        <v>54</v>
      </c>
      <c r="C59" s="270" t="s">
        <v>101</v>
      </c>
      <c r="D59" s="269"/>
      <c r="E59" s="270" t="s">
        <v>101</v>
      </c>
      <c r="F59" s="270" t="s">
        <v>34</v>
      </c>
      <c r="G59" s="269" t="s">
        <v>12</v>
      </c>
      <c r="H59" s="269"/>
      <c r="I59" s="270"/>
    </row>
    <row r="60" ht="22.5" spans="1:9">
      <c r="A60" s="269">
        <v>303001</v>
      </c>
      <c r="B60" s="269">
        <v>55</v>
      </c>
      <c r="C60" s="270" t="s">
        <v>102</v>
      </c>
      <c r="D60" s="269" t="s">
        <v>16</v>
      </c>
      <c r="E60" s="270" t="s">
        <v>103</v>
      </c>
      <c r="F60" s="270" t="s">
        <v>44</v>
      </c>
      <c r="G60" s="269" t="s">
        <v>12</v>
      </c>
      <c r="H60" s="269"/>
      <c r="I60" s="270"/>
    </row>
    <row r="61" ht="22.5" spans="1:9">
      <c r="A61" s="271">
        <v>337001</v>
      </c>
      <c r="B61" s="271">
        <v>56</v>
      </c>
      <c r="C61" s="272" t="s">
        <v>104</v>
      </c>
      <c r="D61" s="271" t="s">
        <v>16</v>
      </c>
      <c r="E61" s="272" t="s">
        <v>104</v>
      </c>
      <c r="F61" s="272" t="s">
        <v>29</v>
      </c>
      <c r="G61" s="271" t="s">
        <v>12</v>
      </c>
      <c r="H61" s="271"/>
      <c r="I61" s="272" t="s">
        <v>105</v>
      </c>
    </row>
    <row r="62" ht="22.5" spans="1:9">
      <c r="A62" s="271">
        <v>331001</v>
      </c>
      <c r="B62" s="271">
        <v>57</v>
      </c>
      <c r="C62" s="272" t="s">
        <v>106</v>
      </c>
      <c r="D62" s="271" t="s">
        <v>16</v>
      </c>
      <c r="E62" s="272" t="s">
        <v>107</v>
      </c>
      <c r="F62" s="272" t="s">
        <v>29</v>
      </c>
      <c r="G62" s="271" t="s">
        <v>12</v>
      </c>
      <c r="H62" s="271"/>
      <c r="I62" s="272" t="s">
        <v>108</v>
      </c>
    </row>
    <row r="63" ht="22.5" spans="1:9">
      <c r="A63" s="269">
        <v>338001</v>
      </c>
      <c r="B63" s="269">
        <v>58</v>
      </c>
      <c r="C63" s="270" t="s">
        <v>109</v>
      </c>
      <c r="D63" s="269"/>
      <c r="E63" s="270" t="s">
        <v>109</v>
      </c>
      <c r="F63" s="270" t="s">
        <v>29</v>
      </c>
      <c r="G63" s="269" t="s">
        <v>12</v>
      </c>
      <c r="H63" s="269"/>
      <c r="I63" s="270"/>
    </row>
    <row r="64" ht="22.5" spans="1:9">
      <c r="A64" s="269">
        <v>273001</v>
      </c>
      <c r="B64" s="269">
        <v>59</v>
      </c>
      <c r="C64" s="270" t="s">
        <v>110</v>
      </c>
      <c r="D64" s="269"/>
      <c r="E64" s="270" t="s">
        <v>110</v>
      </c>
      <c r="F64" s="270" t="s">
        <v>20</v>
      </c>
      <c r="G64" s="269" t="s">
        <v>12</v>
      </c>
      <c r="H64" s="269"/>
      <c r="I64" s="270"/>
    </row>
    <row r="65" ht="22.5" spans="1:9">
      <c r="A65" s="271"/>
      <c r="B65" s="271"/>
      <c r="C65" s="272" t="s">
        <v>111</v>
      </c>
      <c r="D65" s="271"/>
      <c r="E65" s="272" t="s">
        <v>58</v>
      </c>
      <c r="F65" s="272" t="s">
        <v>59</v>
      </c>
      <c r="G65" s="271"/>
      <c r="H65" s="271"/>
      <c r="I65" s="272" t="s">
        <v>112</v>
      </c>
    </row>
    <row r="66" ht="22.5" spans="1:9">
      <c r="A66" s="269">
        <v>265001</v>
      </c>
      <c r="B66" s="269">
        <v>60</v>
      </c>
      <c r="C66" s="270" t="s">
        <v>113</v>
      </c>
      <c r="D66" s="269"/>
      <c r="E66" s="270" t="s">
        <v>113</v>
      </c>
      <c r="F66" s="270" t="s">
        <v>20</v>
      </c>
      <c r="G66" s="269" t="s">
        <v>12</v>
      </c>
      <c r="H66" s="269"/>
      <c r="I66" s="270"/>
    </row>
    <row r="67" ht="22.5" spans="1:9">
      <c r="A67" s="269">
        <v>127001</v>
      </c>
      <c r="B67" s="269">
        <v>61</v>
      </c>
      <c r="C67" s="270" t="s">
        <v>114</v>
      </c>
      <c r="D67" s="269"/>
      <c r="E67" s="270" t="s">
        <v>114</v>
      </c>
      <c r="F67" s="270" t="s">
        <v>11</v>
      </c>
      <c r="G67" s="269" t="s">
        <v>12</v>
      </c>
      <c r="H67" s="269"/>
      <c r="I67" s="270"/>
    </row>
    <row r="68" ht="22.5" spans="1:9">
      <c r="A68" s="269">
        <v>128001</v>
      </c>
      <c r="B68" s="269">
        <v>62</v>
      </c>
      <c r="C68" s="270" t="s">
        <v>115</v>
      </c>
      <c r="D68" s="269"/>
      <c r="E68" s="270" t="s">
        <v>115</v>
      </c>
      <c r="F68" s="270" t="s">
        <v>11</v>
      </c>
      <c r="G68" s="269" t="s">
        <v>12</v>
      </c>
      <c r="H68" s="269"/>
      <c r="I68" s="270"/>
    </row>
    <row r="69" ht="22.5" spans="1:9">
      <c r="A69" s="269">
        <v>129001</v>
      </c>
      <c r="B69" s="269">
        <v>63</v>
      </c>
      <c r="C69" s="270" t="s">
        <v>116</v>
      </c>
      <c r="D69" s="269"/>
      <c r="E69" s="270" t="s">
        <v>116</v>
      </c>
      <c r="F69" s="270" t="s">
        <v>11</v>
      </c>
      <c r="G69" s="269" t="s">
        <v>12</v>
      </c>
      <c r="H69" s="269"/>
      <c r="I69" s="270"/>
    </row>
    <row r="70" ht="22.5" spans="1:9">
      <c r="A70" s="269">
        <v>132001</v>
      </c>
      <c r="B70" s="269">
        <v>64</v>
      </c>
      <c r="C70" s="270" t="s">
        <v>117</v>
      </c>
      <c r="D70" s="269"/>
      <c r="E70" s="270" t="s">
        <v>117</v>
      </c>
      <c r="F70" s="270" t="s">
        <v>11</v>
      </c>
      <c r="G70" s="269" t="s">
        <v>12</v>
      </c>
      <c r="H70" s="269"/>
      <c r="I70" s="270"/>
    </row>
    <row r="71" ht="22.5" spans="1:9">
      <c r="A71" s="269">
        <v>301001</v>
      </c>
      <c r="B71" s="269">
        <v>65</v>
      </c>
      <c r="C71" s="270" t="s">
        <v>118</v>
      </c>
      <c r="D71" s="269"/>
      <c r="E71" s="270" t="s">
        <v>118</v>
      </c>
      <c r="F71" s="270" t="s">
        <v>44</v>
      </c>
      <c r="G71" s="269" t="s">
        <v>12</v>
      </c>
      <c r="H71" s="269"/>
      <c r="I71" s="270"/>
    </row>
    <row r="72" ht="22.5" spans="1:9">
      <c r="A72" s="269">
        <v>269001</v>
      </c>
      <c r="B72" s="269">
        <v>66</v>
      </c>
      <c r="C72" s="270" t="s">
        <v>119</v>
      </c>
      <c r="D72" s="269"/>
      <c r="E72" s="270" t="s">
        <v>119</v>
      </c>
      <c r="F72" s="270" t="s">
        <v>20</v>
      </c>
      <c r="G72" s="269" t="s">
        <v>12</v>
      </c>
      <c r="H72" s="269"/>
      <c r="I72" s="270"/>
    </row>
    <row r="73" ht="22.5" spans="1:9">
      <c r="A73" s="269">
        <v>164001</v>
      </c>
      <c r="B73" s="269">
        <v>67</v>
      </c>
      <c r="C73" s="270" t="s">
        <v>120</v>
      </c>
      <c r="D73" s="269"/>
      <c r="E73" s="270" t="s">
        <v>120</v>
      </c>
      <c r="F73" s="270" t="s">
        <v>11</v>
      </c>
      <c r="G73" s="269" t="s">
        <v>12</v>
      </c>
      <c r="H73" s="269"/>
      <c r="I73" s="270"/>
    </row>
    <row r="74" ht="22.5" spans="1:9">
      <c r="A74" s="269">
        <v>165001</v>
      </c>
      <c r="B74" s="269">
        <v>68</v>
      </c>
      <c r="C74" s="270" t="s">
        <v>121</v>
      </c>
      <c r="D74" s="269"/>
      <c r="E74" s="270" t="s">
        <v>121</v>
      </c>
      <c r="F74" s="270" t="s">
        <v>11</v>
      </c>
      <c r="G74" s="269" t="s">
        <v>12</v>
      </c>
      <c r="H74" s="269"/>
      <c r="I74" s="270"/>
    </row>
    <row r="75" ht="22.5" spans="1:9">
      <c r="A75" s="269">
        <v>166001</v>
      </c>
      <c r="B75" s="269">
        <v>69</v>
      </c>
      <c r="C75" s="270" t="s">
        <v>122</v>
      </c>
      <c r="D75" s="269"/>
      <c r="E75" s="270" t="s">
        <v>122</v>
      </c>
      <c r="F75" s="270" t="s">
        <v>11</v>
      </c>
      <c r="G75" s="269" t="s">
        <v>12</v>
      </c>
      <c r="H75" s="269"/>
      <c r="I75" s="270"/>
    </row>
    <row r="76" ht="22.5" spans="1:9">
      <c r="A76" s="269">
        <v>167001</v>
      </c>
      <c r="B76" s="269">
        <v>70</v>
      </c>
      <c r="C76" s="270" t="s">
        <v>123</v>
      </c>
      <c r="D76" s="269"/>
      <c r="E76" s="270" t="s">
        <v>123</v>
      </c>
      <c r="F76" s="270" t="s">
        <v>11</v>
      </c>
      <c r="G76" s="269" t="s">
        <v>12</v>
      </c>
      <c r="H76" s="269"/>
      <c r="I76" s="270"/>
    </row>
    <row r="77" ht="22.5" spans="1:9">
      <c r="A77" s="269">
        <v>168001</v>
      </c>
      <c r="B77" s="269">
        <v>71</v>
      </c>
      <c r="C77" s="270" t="s">
        <v>124</v>
      </c>
      <c r="D77" s="269"/>
      <c r="E77" s="270" t="s">
        <v>124</v>
      </c>
      <c r="F77" s="270" t="s">
        <v>11</v>
      </c>
      <c r="G77" s="269" t="s">
        <v>12</v>
      </c>
      <c r="H77" s="269"/>
      <c r="I77" s="270"/>
    </row>
    <row r="78" ht="22.5" spans="1:9">
      <c r="A78" s="269">
        <v>187001</v>
      </c>
      <c r="B78" s="269">
        <v>72</v>
      </c>
      <c r="C78" s="270" t="s">
        <v>125</v>
      </c>
      <c r="D78" s="269"/>
      <c r="E78" s="270" t="s">
        <v>125</v>
      </c>
      <c r="F78" s="270" t="s">
        <v>11</v>
      </c>
      <c r="G78" s="269" t="s">
        <v>12</v>
      </c>
      <c r="H78" s="269"/>
      <c r="I78" s="270"/>
    </row>
    <row r="79" ht="22.5" spans="1:9">
      <c r="A79" s="269">
        <v>192001</v>
      </c>
      <c r="B79" s="269">
        <v>73</v>
      </c>
      <c r="C79" s="270" t="s">
        <v>126</v>
      </c>
      <c r="D79" s="269"/>
      <c r="E79" s="270" t="s">
        <v>126</v>
      </c>
      <c r="F79" s="270" t="s">
        <v>11</v>
      </c>
      <c r="G79" s="269" t="s">
        <v>12</v>
      </c>
      <c r="H79" s="269"/>
      <c r="I79" s="270"/>
    </row>
    <row r="80" ht="22.5" spans="1:9">
      <c r="A80" s="269">
        <v>159001</v>
      </c>
      <c r="B80" s="269">
        <v>74</v>
      </c>
      <c r="C80" s="270" t="s">
        <v>127</v>
      </c>
      <c r="D80" s="269"/>
      <c r="E80" s="270" t="s">
        <v>127</v>
      </c>
      <c r="F80" s="270" t="s">
        <v>11</v>
      </c>
      <c r="G80" s="269" t="s">
        <v>12</v>
      </c>
      <c r="H80" s="269"/>
      <c r="I80" s="270"/>
    </row>
    <row r="81" ht="22.5" spans="1:9">
      <c r="A81" s="269">
        <v>160001</v>
      </c>
      <c r="B81" s="269">
        <v>75</v>
      </c>
      <c r="C81" s="270" t="s">
        <v>128</v>
      </c>
      <c r="D81" s="269"/>
      <c r="E81" s="270" t="s">
        <v>128</v>
      </c>
      <c r="F81" s="270" t="s">
        <v>11</v>
      </c>
      <c r="G81" s="269" t="s">
        <v>12</v>
      </c>
      <c r="H81" s="269"/>
      <c r="I81" s="270"/>
    </row>
    <row r="82" ht="22.5" spans="1:9">
      <c r="A82" s="269">
        <v>161001</v>
      </c>
      <c r="B82" s="269">
        <v>76</v>
      </c>
      <c r="C82" s="270" t="s">
        <v>129</v>
      </c>
      <c r="D82" s="269"/>
      <c r="E82" s="270" t="s">
        <v>129</v>
      </c>
      <c r="F82" s="270" t="s">
        <v>11</v>
      </c>
      <c r="G82" s="269" t="s">
        <v>12</v>
      </c>
      <c r="H82" s="269"/>
      <c r="I82" s="270"/>
    </row>
    <row r="83" ht="22.5" spans="1:9">
      <c r="A83" s="269">
        <v>162001</v>
      </c>
      <c r="B83" s="269">
        <v>77</v>
      </c>
      <c r="C83" s="270" t="s">
        <v>130</v>
      </c>
      <c r="D83" s="269"/>
      <c r="E83" s="270" t="s">
        <v>130</v>
      </c>
      <c r="F83" s="270" t="s">
        <v>11</v>
      </c>
      <c r="G83" s="269" t="s">
        <v>12</v>
      </c>
      <c r="H83" s="269"/>
      <c r="I83" s="270"/>
    </row>
    <row r="84" ht="22.5" spans="1:9">
      <c r="A84" s="269">
        <v>163001</v>
      </c>
      <c r="B84" s="269">
        <v>78</v>
      </c>
      <c r="C84" s="270" t="s">
        <v>131</v>
      </c>
      <c r="D84" s="269"/>
      <c r="E84" s="270" t="s">
        <v>131</v>
      </c>
      <c r="F84" s="270" t="s">
        <v>11</v>
      </c>
      <c r="G84" s="269" t="s">
        <v>12</v>
      </c>
      <c r="H84" s="269"/>
      <c r="I84" s="270"/>
    </row>
    <row r="85" ht="22.5" spans="1:9">
      <c r="A85" s="269">
        <v>186001</v>
      </c>
      <c r="B85" s="269">
        <v>79</v>
      </c>
      <c r="C85" s="270" t="s">
        <v>132</v>
      </c>
      <c r="D85" s="269"/>
      <c r="E85" s="270" t="s">
        <v>132</v>
      </c>
      <c r="F85" s="270" t="s">
        <v>11</v>
      </c>
      <c r="G85" s="269" t="s">
        <v>12</v>
      </c>
      <c r="H85" s="269"/>
      <c r="I85" s="270"/>
    </row>
    <row r="86" ht="22.5" spans="1:9">
      <c r="A86" s="269">
        <v>191001</v>
      </c>
      <c r="B86" s="269">
        <v>80</v>
      </c>
      <c r="C86" s="270" t="s">
        <v>133</v>
      </c>
      <c r="D86" s="269"/>
      <c r="E86" s="270" t="s">
        <v>133</v>
      </c>
      <c r="F86" s="270" t="s">
        <v>11</v>
      </c>
      <c r="G86" s="269" t="s">
        <v>12</v>
      </c>
      <c r="H86" s="269"/>
      <c r="I86" s="270"/>
    </row>
    <row r="87" ht="22.5" spans="1:9">
      <c r="A87" s="269">
        <v>137001</v>
      </c>
      <c r="B87" s="269">
        <v>81</v>
      </c>
      <c r="C87" s="270" t="s">
        <v>134</v>
      </c>
      <c r="D87" s="269"/>
      <c r="E87" s="270" t="s">
        <v>134</v>
      </c>
      <c r="F87" s="270" t="s">
        <v>11</v>
      </c>
      <c r="G87" s="269" t="s">
        <v>12</v>
      </c>
      <c r="H87" s="269"/>
      <c r="I87" s="270"/>
    </row>
    <row r="88" ht="22.5" spans="1:9">
      <c r="A88" s="269">
        <v>138001</v>
      </c>
      <c r="B88" s="269">
        <v>82</v>
      </c>
      <c r="C88" s="270" t="s">
        <v>135</v>
      </c>
      <c r="D88" s="269"/>
      <c r="E88" s="270" t="s">
        <v>135</v>
      </c>
      <c r="F88" s="270" t="s">
        <v>11</v>
      </c>
      <c r="G88" s="269" t="s">
        <v>12</v>
      </c>
      <c r="H88" s="269"/>
      <c r="I88" s="270"/>
    </row>
    <row r="89" ht="22.5" spans="1:9">
      <c r="A89" s="269">
        <v>139001</v>
      </c>
      <c r="B89" s="269">
        <v>83</v>
      </c>
      <c r="C89" s="270" t="s">
        <v>136</v>
      </c>
      <c r="D89" s="269"/>
      <c r="E89" s="270" t="s">
        <v>136</v>
      </c>
      <c r="F89" s="270" t="s">
        <v>11</v>
      </c>
      <c r="G89" s="269" t="s">
        <v>12</v>
      </c>
      <c r="H89" s="269"/>
      <c r="I89" s="270"/>
    </row>
    <row r="90" ht="22.5" spans="1:9">
      <c r="A90" s="269">
        <v>140001</v>
      </c>
      <c r="B90" s="269">
        <v>84</v>
      </c>
      <c r="C90" s="270" t="s">
        <v>137</v>
      </c>
      <c r="D90" s="269"/>
      <c r="E90" s="270" t="s">
        <v>137</v>
      </c>
      <c r="F90" s="270" t="s">
        <v>11</v>
      </c>
      <c r="G90" s="269" t="s">
        <v>12</v>
      </c>
      <c r="H90" s="269"/>
      <c r="I90" s="270"/>
    </row>
    <row r="91" ht="22.5" spans="1:9">
      <c r="A91" s="269">
        <v>141001</v>
      </c>
      <c r="B91" s="269">
        <v>85</v>
      </c>
      <c r="C91" s="270" t="s">
        <v>138</v>
      </c>
      <c r="D91" s="269"/>
      <c r="E91" s="270" t="s">
        <v>138</v>
      </c>
      <c r="F91" s="270" t="s">
        <v>11</v>
      </c>
      <c r="G91" s="269" t="s">
        <v>12</v>
      </c>
      <c r="H91" s="269"/>
      <c r="I91" s="270"/>
    </row>
    <row r="92" ht="22.5" spans="1:9">
      <c r="A92" s="269">
        <v>142001</v>
      </c>
      <c r="B92" s="269">
        <v>86</v>
      </c>
      <c r="C92" s="270" t="s">
        <v>139</v>
      </c>
      <c r="D92" s="269"/>
      <c r="E92" s="270" t="s">
        <v>139</v>
      </c>
      <c r="F92" s="270" t="s">
        <v>11</v>
      </c>
      <c r="G92" s="269" t="s">
        <v>12</v>
      </c>
      <c r="H92" s="269"/>
      <c r="I92" s="270"/>
    </row>
    <row r="93" ht="22.5" spans="1:9">
      <c r="A93" s="269">
        <v>143001</v>
      </c>
      <c r="B93" s="269">
        <v>87</v>
      </c>
      <c r="C93" s="270" t="s">
        <v>140</v>
      </c>
      <c r="D93" s="269"/>
      <c r="E93" s="270" t="s">
        <v>140</v>
      </c>
      <c r="F93" s="270" t="s">
        <v>11</v>
      </c>
      <c r="G93" s="269" t="s">
        <v>12</v>
      </c>
      <c r="H93" s="269"/>
      <c r="I93" s="270"/>
    </row>
    <row r="94" ht="22.5" spans="1:9">
      <c r="A94" s="269">
        <v>134001</v>
      </c>
      <c r="B94" s="269">
        <v>88</v>
      </c>
      <c r="C94" s="270" t="s">
        <v>141</v>
      </c>
      <c r="D94" s="269"/>
      <c r="E94" s="270" t="s">
        <v>141</v>
      </c>
      <c r="F94" s="270" t="s">
        <v>11</v>
      </c>
      <c r="G94" s="269" t="s">
        <v>12</v>
      </c>
      <c r="H94" s="269"/>
      <c r="I94" s="270"/>
    </row>
    <row r="95" ht="22.5" spans="1:9">
      <c r="A95" s="269">
        <v>133001</v>
      </c>
      <c r="B95" s="269">
        <v>89</v>
      </c>
      <c r="C95" s="270" t="s">
        <v>142</v>
      </c>
      <c r="D95" s="269"/>
      <c r="E95" s="270" t="s">
        <v>142</v>
      </c>
      <c r="F95" s="270" t="s">
        <v>11</v>
      </c>
      <c r="G95" s="269" t="s">
        <v>12</v>
      </c>
      <c r="H95" s="269"/>
      <c r="I95" s="270"/>
    </row>
    <row r="96" ht="22.5" spans="1:9">
      <c r="A96" s="269">
        <v>135001</v>
      </c>
      <c r="B96" s="269">
        <v>90</v>
      </c>
      <c r="C96" s="270" t="s">
        <v>143</v>
      </c>
      <c r="D96" s="269"/>
      <c r="E96" s="270" t="s">
        <v>143</v>
      </c>
      <c r="F96" s="270" t="s">
        <v>11</v>
      </c>
      <c r="G96" s="269" t="s">
        <v>12</v>
      </c>
      <c r="H96" s="269"/>
      <c r="I96" s="270"/>
    </row>
    <row r="97" ht="22.5" spans="1:9">
      <c r="A97" s="269">
        <v>175001</v>
      </c>
      <c r="B97" s="269">
        <v>91</v>
      </c>
      <c r="C97" s="270" t="s">
        <v>144</v>
      </c>
      <c r="D97" s="269"/>
      <c r="E97" s="270" t="s">
        <v>144</v>
      </c>
      <c r="F97" s="270" t="s">
        <v>11</v>
      </c>
      <c r="G97" s="269" t="s">
        <v>12</v>
      </c>
      <c r="H97" s="269"/>
      <c r="I97" s="270"/>
    </row>
    <row r="98" ht="22.5" spans="1:9">
      <c r="A98" s="269">
        <v>255001</v>
      </c>
      <c r="B98" s="269">
        <v>92</v>
      </c>
      <c r="C98" s="270" t="s">
        <v>145</v>
      </c>
      <c r="D98" s="269"/>
      <c r="E98" s="270" t="s">
        <v>145</v>
      </c>
      <c r="F98" s="270" t="s">
        <v>20</v>
      </c>
      <c r="G98" s="269" t="s">
        <v>12</v>
      </c>
      <c r="H98" s="269"/>
      <c r="I98" s="270"/>
    </row>
    <row r="99" ht="22.5" spans="1:9">
      <c r="A99" s="269">
        <v>267001</v>
      </c>
      <c r="B99" s="269">
        <v>93</v>
      </c>
      <c r="C99" s="270" t="s">
        <v>146</v>
      </c>
      <c r="D99" s="269"/>
      <c r="E99" s="270" t="s">
        <v>146</v>
      </c>
      <c r="F99" s="270" t="s">
        <v>20</v>
      </c>
      <c r="G99" s="269" t="s">
        <v>12</v>
      </c>
      <c r="H99" s="269"/>
      <c r="I99" s="270"/>
    </row>
    <row r="100" ht="22.5" spans="1:9">
      <c r="A100" s="269">
        <v>144001</v>
      </c>
      <c r="B100" s="269">
        <v>94</v>
      </c>
      <c r="C100" s="270" t="s">
        <v>147</v>
      </c>
      <c r="D100" s="269"/>
      <c r="E100" s="270" t="s">
        <v>147</v>
      </c>
      <c r="F100" s="270" t="s">
        <v>11</v>
      </c>
      <c r="G100" s="269" t="s">
        <v>12</v>
      </c>
      <c r="H100" s="269"/>
      <c r="I100" s="270"/>
    </row>
    <row r="101" ht="22.5" spans="1:9">
      <c r="A101" s="269">
        <v>259001</v>
      </c>
      <c r="B101" s="269">
        <v>95</v>
      </c>
      <c r="C101" s="270" t="s">
        <v>148</v>
      </c>
      <c r="D101" s="269"/>
      <c r="E101" s="270" t="s">
        <v>148</v>
      </c>
      <c r="F101" s="270" t="s">
        <v>20</v>
      </c>
      <c r="G101" s="269" t="s">
        <v>12</v>
      </c>
      <c r="H101" s="269"/>
      <c r="I101" s="270"/>
    </row>
    <row r="102" ht="22.5" spans="1:9">
      <c r="A102" s="269">
        <v>260001</v>
      </c>
      <c r="B102" s="269">
        <v>96</v>
      </c>
      <c r="C102" s="270" t="s">
        <v>149</v>
      </c>
      <c r="D102" s="269"/>
      <c r="E102" s="270" t="s">
        <v>149</v>
      </c>
      <c r="F102" s="270" t="s">
        <v>20</v>
      </c>
      <c r="G102" s="269" t="s">
        <v>12</v>
      </c>
      <c r="H102" s="269"/>
      <c r="I102" s="270"/>
    </row>
    <row r="103" ht="22.5" spans="1:9">
      <c r="A103" s="269">
        <v>185001</v>
      </c>
      <c r="B103" s="269">
        <v>97</v>
      </c>
      <c r="C103" s="270" t="s">
        <v>150</v>
      </c>
      <c r="D103" s="269"/>
      <c r="E103" s="270" t="s">
        <v>150</v>
      </c>
      <c r="F103" s="270" t="s">
        <v>11</v>
      </c>
      <c r="G103" s="269" t="s">
        <v>12</v>
      </c>
      <c r="H103" s="269"/>
      <c r="I103" s="270"/>
    </row>
    <row r="104" ht="22.5" spans="1:9">
      <c r="A104" s="269">
        <v>333001</v>
      </c>
      <c r="B104" s="269">
        <v>98</v>
      </c>
      <c r="C104" s="270" t="s">
        <v>151</v>
      </c>
      <c r="D104" s="269"/>
      <c r="E104" s="270" t="s">
        <v>151</v>
      </c>
      <c r="F104" s="270" t="s">
        <v>29</v>
      </c>
      <c r="G104" s="269" t="s">
        <v>12</v>
      </c>
      <c r="H104" s="269"/>
      <c r="I104" s="270"/>
    </row>
    <row r="105" ht="22.5" spans="1:9">
      <c r="A105" s="269">
        <v>122001</v>
      </c>
      <c r="B105" s="269">
        <v>99</v>
      </c>
      <c r="C105" s="270" t="s">
        <v>152</v>
      </c>
      <c r="D105" s="269"/>
      <c r="E105" s="270" t="s">
        <v>152</v>
      </c>
      <c r="F105" s="270" t="s">
        <v>34</v>
      </c>
      <c r="G105" s="269" t="s">
        <v>12</v>
      </c>
      <c r="H105" s="269"/>
      <c r="I105" s="270"/>
    </row>
    <row r="106" ht="22.5" spans="1:9">
      <c r="A106" s="269">
        <v>136001</v>
      </c>
      <c r="B106" s="269">
        <v>100</v>
      </c>
      <c r="C106" s="270" t="s">
        <v>153</v>
      </c>
      <c r="D106" s="269"/>
      <c r="E106" s="270" t="s">
        <v>153</v>
      </c>
      <c r="F106" s="270" t="s">
        <v>29</v>
      </c>
      <c r="G106" s="269" t="s">
        <v>12</v>
      </c>
      <c r="H106" s="269"/>
      <c r="I106" s="270"/>
    </row>
    <row r="107" ht="22.5" spans="1:9">
      <c r="A107" s="269">
        <v>251001</v>
      </c>
      <c r="B107" s="269">
        <v>101</v>
      </c>
      <c r="C107" s="270" t="s">
        <v>154</v>
      </c>
      <c r="D107" s="269"/>
      <c r="E107" s="270" t="s">
        <v>154</v>
      </c>
      <c r="F107" s="270" t="s">
        <v>20</v>
      </c>
      <c r="G107" s="269" t="s">
        <v>12</v>
      </c>
      <c r="H107" s="269"/>
      <c r="I107" s="270"/>
    </row>
    <row r="108" ht="22.5" spans="1:9">
      <c r="A108" s="269">
        <v>174001</v>
      </c>
      <c r="B108" s="269">
        <v>102</v>
      </c>
      <c r="C108" s="270" t="s">
        <v>155</v>
      </c>
      <c r="D108" s="269"/>
      <c r="E108" s="270" t="s">
        <v>155</v>
      </c>
      <c r="F108" s="270" t="s">
        <v>11</v>
      </c>
      <c r="G108" s="269" t="s">
        <v>12</v>
      </c>
      <c r="H108" s="269"/>
      <c r="I108" s="270"/>
    </row>
    <row r="109" ht="22.5" spans="1:9">
      <c r="A109" s="269">
        <v>268001</v>
      </c>
      <c r="B109" s="269">
        <v>103</v>
      </c>
      <c r="C109" s="270" t="s">
        <v>156</v>
      </c>
      <c r="D109" s="269"/>
      <c r="E109" s="270" t="s">
        <v>156</v>
      </c>
      <c r="F109" s="270" t="s">
        <v>20</v>
      </c>
      <c r="G109" s="269" t="s">
        <v>12</v>
      </c>
      <c r="H109" s="269"/>
      <c r="I109" s="270"/>
    </row>
    <row r="110" ht="22.5" spans="1:9">
      <c r="A110" s="269">
        <v>258001</v>
      </c>
      <c r="B110" s="269">
        <v>104</v>
      </c>
      <c r="C110" s="270" t="s">
        <v>157</v>
      </c>
      <c r="D110" s="269"/>
      <c r="E110" s="270" t="s">
        <v>157</v>
      </c>
      <c r="F110" s="270" t="s">
        <v>20</v>
      </c>
      <c r="G110" s="269" t="s">
        <v>12</v>
      </c>
      <c r="H110" s="269"/>
      <c r="I110" s="270"/>
    </row>
    <row r="111" ht="22.5" spans="1:9">
      <c r="A111" s="269">
        <v>252002</v>
      </c>
      <c r="B111" s="269">
        <v>105</v>
      </c>
      <c r="C111" s="270" t="s">
        <v>158</v>
      </c>
      <c r="D111" s="269"/>
      <c r="E111" s="270" t="s">
        <v>158</v>
      </c>
      <c r="F111" s="270" t="s">
        <v>11</v>
      </c>
      <c r="G111" s="269" t="s">
        <v>12</v>
      </c>
      <c r="H111" s="269"/>
      <c r="I111" s="270"/>
    </row>
    <row r="112" ht="22.5" spans="1:9">
      <c r="A112" s="269">
        <v>256001</v>
      </c>
      <c r="B112" s="269">
        <v>106</v>
      </c>
      <c r="C112" s="270" t="s">
        <v>159</v>
      </c>
      <c r="D112" s="269"/>
      <c r="E112" s="270" t="s">
        <v>159</v>
      </c>
      <c r="F112" s="270" t="s">
        <v>20</v>
      </c>
      <c r="G112" s="269" t="s">
        <v>12</v>
      </c>
      <c r="H112" s="269"/>
      <c r="I112" s="270"/>
    </row>
    <row r="113" ht="22.5" spans="1:9">
      <c r="A113" s="269">
        <v>272001</v>
      </c>
      <c r="B113" s="269">
        <v>107</v>
      </c>
      <c r="C113" s="270" t="s">
        <v>160</v>
      </c>
      <c r="D113" s="269"/>
      <c r="E113" s="270" t="s">
        <v>160</v>
      </c>
      <c r="F113" s="270" t="s">
        <v>20</v>
      </c>
      <c r="G113" s="269" t="s">
        <v>12</v>
      </c>
      <c r="H113" s="269"/>
      <c r="I113" s="270"/>
    </row>
    <row r="114" ht="22.5" spans="1:9">
      <c r="A114" s="269">
        <v>311001</v>
      </c>
      <c r="B114" s="269">
        <v>108</v>
      </c>
      <c r="C114" s="270" t="s">
        <v>161</v>
      </c>
      <c r="D114" s="269"/>
      <c r="E114" s="270" t="s">
        <v>161</v>
      </c>
      <c r="F114" s="270" t="s">
        <v>44</v>
      </c>
      <c r="G114" s="269" t="s">
        <v>12</v>
      </c>
      <c r="H114" s="269"/>
      <c r="I114" s="270"/>
    </row>
    <row r="115" ht="22.5" spans="1:9">
      <c r="A115" s="269">
        <v>312001</v>
      </c>
      <c r="B115" s="269">
        <v>109</v>
      </c>
      <c r="C115" s="270" t="s">
        <v>162</v>
      </c>
      <c r="D115" s="269"/>
      <c r="E115" s="270" t="s">
        <v>162</v>
      </c>
      <c r="F115" s="270" t="s">
        <v>44</v>
      </c>
      <c r="G115" s="269" t="s">
        <v>12</v>
      </c>
      <c r="H115" s="269"/>
      <c r="I115" s="270"/>
    </row>
    <row r="116" ht="22.5" spans="1:9">
      <c r="A116" s="269">
        <v>314001</v>
      </c>
      <c r="B116" s="269">
        <v>110</v>
      </c>
      <c r="C116" s="270" t="s">
        <v>163</v>
      </c>
      <c r="D116" s="269"/>
      <c r="E116" s="270" t="s">
        <v>163</v>
      </c>
      <c r="F116" s="270" t="s">
        <v>44</v>
      </c>
      <c r="G116" s="269" t="s">
        <v>12</v>
      </c>
      <c r="H116" s="269"/>
      <c r="I116" s="270"/>
    </row>
    <row r="117" ht="22.5" spans="1:9">
      <c r="A117" s="269">
        <v>371001</v>
      </c>
      <c r="B117" s="269">
        <v>111</v>
      </c>
      <c r="C117" s="270" t="s">
        <v>164</v>
      </c>
      <c r="D117" s="269"/>
      <c r="E117" s="270" t="s">
        <v>164</v>
      </c>
      <c r="F117" s="270" t="s">
        <v>34</v>
      </c>
      <c r="G117" s="269" t="s">
        <v>12</v>
      </c>
      <c r="H117" s="269"/>
      <c r="I117" s="270"/>
    </row>
    <row r="118" ht="22.5" spans="1:9">
      <c r="A118" s="269">
        <v>372001</v>
      </c>
      <c r="B118" s="269">
        <v>112</v>
      </c>
      <c r="C118" s="270" t="s">
        <v>165</v>
      </c>
      <c r="D118" s="269"/>
      <c r="E118" s="270" t="s">
        <v>165</v>
      </c>
      <c r="F118" s="270" t="s">
        <v>34</v>
      </c>
      <c r="G118" s="269" t="s">
        <v>12</v>
      </c>
      <c r="H118" s="269"/>
      <c r="I118" s="270"/>
    </row>
    <row r="119" ht="22.5" spans="1:9">
      <c r="A119" s="269">
        <v>415001</v>
      </c>
      <c r="B119" s="269">
        <v>113</v>
      </c>
      <c r="C119" s="270" t="s">
        <v>166</v>
      </c>
      <c r="D119" s="269"/>
      <c r="E119" s="270" t="s">
        <v>166</v>
      </c>
      <c r="F119" s="270" t="s">
        <v>31</v>
      </c>
      <c r="G119" s="269" t="s">
        <v>12</v>
      </c>
      <c r="H119" s="269"/>
      <c r="I119" s="270"/>
    </row>
    <row r="120" ht="22.5" spans="1:9">
      <c r="A120" s="269">
        <v>426001</v>
      </c>
      <c r="B120" s="269">
        <v>114</v>
      </c>
      <c r="C120" s="270" t="s">
        <v>167</v>
      </c>
      <c r="D120" s="269"/>
      <c r="E120" s="270" t="s">
        <v>167</v>
      </c>
      <c r="F120" s="270" t="s">
        <v>31</v>
      </c>
      <c r="G120" s="269" t="s">
        <v>12</v>
      </c>
      <c r="H120" s="269"/>
      <c r="I120" s="270"/>
    </row>
    <row r="121" ht="22.5" spans="1:9">
      <c r="A121" s="269">
        <v>412001</v>
      </c>
      <c r="B121" s="269">
        <v>115</v>
      </c>
      <c r="C121" s="270" t="s">
        <v>168</v>
      </c>
      <c r="D121" s="269"/>
      <c r="E121" s="270" t="s">
        <v>168</v>
      </c>
      <c r="F121" s="270" t="s">
        <v>31</v>
      </c>
      <c r="G121" s="269" t="s">
        <v>12</v>
      </c>
      <c r="H121" s="269"/>
      <c r="I121" s="270"/>
    </row>
    <row r="122" ht="22.5" spans="1:9">
      <c r="A122" s="269">
        <v>336001</v>
      </c>
      <c r="B122" s="269">
        <v>116</v>
      </c>
      <c r="C122" s="270" t="s">
        <v>169</v>
      </c>
      <c r="D122" s="269"/>
      <c r="E122" s="270" t="s">
        <v>169</v>
      </c>
      <c r="F122" s="270" t="s">
        <v>29</v>
      </c>
      <c r="G122" s="269" t="s">
        <v>12</v>
      </c>
      <c r="H122" s="269"/>
      <c r="I122" s="270"/>
    </row>
    <row r="123" ht="22.5" spans="1:9">
      <c r="A123" s="269">
        <v>474001</v>
      </c>
      <c r="B123" s="269">
        <v>117</v>
      </c>
      <c r="C123" s="270" t="s">
        <v>170</v>
      </c>
      <c r="D123" s="269"/>
      <c r="E123" s="270" t="s">
        <v>170</v>
      </c>
      <c r="F123" s="270" t="s">
        <v>34</v>
      </c>
      <c r="G123" s="269" t="s">
        <v>12</v>
      </c>
      <c r="H123" s="269"/>
      <c r="I123" s="270"/>
    </row>
    <row r="124" ht="22.5" spans="1:9">
      <c r="A124" s="269">
        <v>478001</v>
      </c>
      <c r="B124" s="269">
        <v>118</v>
      </c>
      <c r="C124" s="270" t="s">
        <v>171</v>
      </c>
      <c r="D124" s="269"/>
      <c r="E124" s="270" t="s">
        <v>171</v>
      </c>
      <c r="F124" s="270" t="s">
        <v>34</v>
      </c>
      <c r="G124" s="269" t="s">
        <v>12</v>
      </c>
      <c r="H124" s="269"/>
      <c r="I124" s="270"/>
    </row>
    <row r="125" ht="22.5" spans="1:9">
      <c r="A125" s="269">
        <v>370001</v>
      </c>
      <c r="B125" s="269">
        <v>119</v>
      </c>
      <c r="C125" s="270" t="s">
        <v>172</v>
      </c>
      <c r="D125" s="269"/>
      <c r="E125" s="270" t="s">
        <v>172</v>
      </c>
      <c r="F125" s="270" t="s">
        <v>34</v>
      </c>
      <c r="G125" s="269" t="s">
        <v>12</v>
      </c>
      <c r="H125" s="269"/>
      <c r="I125" s="270"/>
    </row>
    <row r="126" ht="22.5" spans="1:9">
      <c r="A126" s="269">
        <v>270004</v>
      </c>
      <c r="B126" s="269">
        <v>120</v>
      </c>
      <c r="C126" s="270" t="s">
        <v>173</v>
      </c>
      <c r="D126" s="269"/>
      <c r="E126" s="270" t="s">
        <v>173</v>
      </c>
      <c r="F126" s="270" t="s">
        <v>20</v>
      </c>
      <c r="G126" s="269" t="s">
        <v>12</v>
      </c>
      <c r="H126" s="269"/>
      <c r="I126" s="270"/>
    </row>
    <row r="127" ht="22.5" spans="1:9">
      <c r="A127" s="269">
        <v>250005</v>
      </c>
      <c r="B127" s="269">
        <v>121</v>
      </c>
      <c r="C127" s="270" t="s">
        <v>174</v>
      </c>
      <c r="D127" s="269"/>
      <c r="E127" s="270" t="s">
        <v>174</v>
      </c>
      <c r="F127" s="270" t="s">
        <v>20</v>
      </c>
      <c r="G127" s="269" t="s">
        <v>175</v>
      </c>
      <c r="H127" s="269"/>
      <c r="I127" s="270"/>
    </row>
    <row r="128" ht="22.5" spans="1:9">
      <c r="A128" s="269">
        <v>250006</v>
      </c>
      <c r="B128" s="269">
        <v>122</v>
      </c>
      <c r="C128" s="270" t="s">
        <v>176</v>
      </c>
      <c r="D128" s="269"/>
      <c r="E128" s="270" t="s">
        <v>176</v>
      </c>
      <c r="F128" s="270" t="s">
        <v>20</v>
      </c>
      <c r="G128" s="269" t="s">
        <v>175</v>
      </c>
      <c r="H128" s="269"/>
      <c r="I128" s="270"/>
    </row>
    <row r="129" ht="22.5" spans="1:9">
      <c r="A129" s="269">
        <v>250007</v>
      </c>
      <c r="B129" s="269">
        <v>123</v>
      </c>
      <c r="C129" s="270" t="s">
        <v>177</v>
      </c>
      <c r="D129" s="269"/>
      <c r="E129" s="270" t="s">
        <v>177</v>
      </c>
      <c r="F129" s="270" t="s">
        <v>20</v>
      </c>
      <c r="G129" s="269" t="s">
        <v>175</v>
      </c>
      <c r="H129" s="269"/>
      <c r="I129" s="270"/>
    </row>
    <row r="130" ht="22.5" spans="1:9">
      <c r="A130" s="269">
        <v>250008</v>
      </c>
      <c r="B130" s="269">
        <v>124</v>
      </c>
      <c r="C130" s="270" t="s">
        <v>178</v>
      </c>
      <c r="D130" s="269"/>
      <c r="E130" s="270" t="s">
        <v>178</v>
      </c>
      <c r="F130" s="270" t="s">
        <v>20</v>
      </c>
      <c r="G130" s="269" t="s">
        <v>175</v>
      </c>
      <c r="H130" s="269"/>
      <c r="I130" s="270"/>
    </row>
    <row r="131" ht="22.5" spans="1:9">
      <c r="A131" s="269">
        <v>250009</v>
      </c>
      <c r="B131" s="269">
        <v>125</v>
      </c>
      <c r="C131" s="270" t="s">
        <v>179</v>
      </c>
      <c r="D131" s="269"/>
      <c r="E131" s="270" t="s">
        <v>179</v>
      </c>
      <c r="F131" s="270" t="s">
        <v>20</v>
      </c>
      <c r="G131" s="269" t="s">
        <v>175</v>
      </c>
      <c r="H131" s="269"/>
      <c r="I131" s="270"/>
    </row>
    <row r="132" ht="22.5" spans="1:9">
      <c r="A132" s="269">
        <v>250010</v>
      </c>
      <c r="B132" s="269">
        <v>126</v>
      </c>
      <c r="C132" s="270" t="s">
        <v>180</v>
      </c>
      <c r="D132" s="269"/>
      <c r="E132" s="270" t="s">
        <v>180</v>
      </c>
      <c r="F132" s="270" t="s">
        <v>20</v>
      </c>
      <c r="G132" s="269" t="s">
        <v>175</v>
      </c>
      <c r="H132" s="269"/>
      <c r="I132" s="270"/>
    </row>
    <row r="133" ht="22.5" spans="1:9">
      <c r="A133" s="269">
        <v>250011</v>
      </c>
      <c r="B133" s="269">
        <v>127</v>
      </c>
      <c r="C133" s="270" t="s">
        <v>181</v>
      </c>
      <c r="D133" s="269"/>
      <c r="E133" s="270" t="s">
        <v>181</v>
      </c>
      <c r="F133" s="270" t="s">
        <v>20</v>
      </c>
      <c r="G133" s="269" t="s">
        <v>175</v>
      </c>
      <c r="H133" s="269"/>
      <c r="I133" s="270"/>
    </row>
    <row r="134" ht="22.5" spans="1:9">
      <c r="A134" s="269">
        <v>250012</v>
      </c>
      <c r="B134" s="269">
        <v>128</v>
      </c>
      <c r="C134" s="270" t="s">
        <v>182</v>
      </c>
      <c r="D134" s="269"/>
      <c r="E134" s="270" t="s">
        <v>182</v>
      </c>
      <c r="F134" s="270" t="s">
        <v>20</v>
      </c>
      <c r="G134" s="269" t="s">
        <v>175</v>
      </c>
      <c r="H134" s="269"/>
      <c r="I134" s="270"/>
    </row>
    <row r="135" ht="22.5" spans="1:9">
      <c r="A135" s="269">
        <v>250013</v>
      </c>
      <c r="B135" s="269">
        <v>129</v>
      </c>
      <c r="C135" s="270" t="s">
        <v>183</v>
      </c>
      <c r="D135" s="269"/>
      <c r="E135" s="270" t="s">
        <v>183</v>
      </c>
      <c r="F135" s="270" t="s">
        <v>20</v>
      </c>
      <c r="G135" s="269" t="s">
        <v>175</v>
      </c>
      <c r="H135" s="269"/>
      <c r="I135" s="270"/>
    </row>
    <row r="136" ht="22.5" spans="1:9">
      <c r="A136" s="269">
        <v>250014</v>
      </c>
      <c r="B136" s="269">
        <v>130</v>
      </c>
      <c r="C136" s="270" t="s">
        <v>184</v>
      </c>
      <c r="D136" s="269"/>
      <c r="E136" s="270" t="s">
        <v>184</v>
      </c>
      <c r="F136" s="270" t="s">
        <v>20</v>
      </c>
      <c r="G136" s="269" t="s">
        <v>175</v>
      </c>
      <c r="H136" s="269"/>
      <c r="I136" s="270"/>
    </row>
    <row r="137" ht="22.5" spans="1:9">
      <c r="A137" s="269">
        <v>250015</v>
      </c>
      <c r="B137" s="269">
        <v>131</v>
      </c>
      <c r="C137" s="270" t="s">
        <v>185</v>
      </c>
      <c r="D137" s="269"/>
      <c r="E137" s="270" t="s">
        <v>185</v>
      </c>
      <c r="F137" s="270" t="s">
        <v>20</v>
      </c>
      <c r="G137" s="269" t="s">
        <v>175</v>
      </c>
      <c r="H137" s="269"/>
      <c r="I137" s="270"/>
    </row>
    <row r="138" ht="22.5" spans="1:9">
      <c r="A138" s="269">
        <v>250016</v>
      </c>
      <c r="B138" s="269">
        <v>132</v>
      </c>
      <c r="C138" s="270" t="s">
        <v>186</v>
      </c>
      <c r="D138" s="269"/>
      <c r="E138" s="270" t="s">
        <v>186</v>
      </c>
      <c r="F138" s="270" t="s">
        <v>20</v>
      </c>
      <c r="G138" s="269" t="s">
        <v>175</v>
      </c>
      <c r="H138" s="269"/>
      <c r="I138" s="270"/>
    </row>
    <row r="139" ht="22.5" spans="1:9">
      <c r="A139" s="269">
        <v>250017</v>
      </c>
      <c r="B139" s="269">
        <v>133</v>
      </c>
      <c r="C139" s="270" t="s">
        <v>187</v>
      </c>
      <c r="D139" s="269"/>
      <c r="E139" s="270" t="s">
        <v>187</v>
      </c>
      <c r="F139" s="270" t="s">
        <v>20</v>
      </c>
      <c r="G139" s="269" t="s">
        <v>175</v>
      </c>
      <c r="H139" s="269"/>
      <c r="I139" s="270"/>
    </row>
    <row r="140" ht="22.5" spans="1:9">
      <c r="A140" s="269">
        <v>250018</v>
      </c>
      <c r="B140" s="269">
        <v>134</v>
      </c>
      <c r="C140" s="270" t="s">
        <v>188</v>
      </c>
      <c r="D140" s="269"/>
      <c r="E140" s="270" t="s">
        <v>188</v>
      </c>
      <c r="F140" s="270" t="s">
        <v>20</v>
      </c>
      <c r="G140" s="269" t="s">
        <v>175</v>
      </c>
      <c r="H140" s="269"/>
      <c r="I140" s="270"/>
    </row>
    <row r="141" ht="22.5" spans="1:9">
      <c r="A141" s="269">
        <v>250019</v>
      </c>
      <c r="B141" s="269">
        <v>135</v>
      </c>
      <c r="C141" s="270" t="s">
        <v>189</v>
      </c>
      <c r="D141" s="269"/>
      <c r="E141" s="270" t="s">
        <v>189</v>
      </c>
      <c r="F141" s="270" t="s">
        <v>20</v>
      </c>
      <c r="G141" s="269" t="s">
        <v>175</v>
      </c>
      <c r="H141" s="269"/>
      <c r="I141" s="270"/>
    </row>
    <row r="142" ht="22.5" spans="1:9">
      <c r="A142" s="269">
        <v>250021</v>
      </c>
      <c r="B142" s="269">
        <v>136</v>
      </c>
      <c r="C142" s="270" t="s">
        <v>190</v>
      </c>
      <c r="D142" s="269"/>
      <c r="E142" s="270" t="s">
        <v>190</v>
      </c>
      <c r="F142" s="270" t="s">
        <v>20</v>
      </c>
      <c r="G142" s="269" t="s">
        <v>175</v>
      </c>
      <c r="H142" s="269"/>
      <c r="I142" s="270"/>
    </row>
    <row r="143" ht="22.5" spans="1:9">
      <c r="A143" s="269">
        <v>250048</v>
      </c>
      <c r="B143" s="269">
        <v>137</v>
      </c>
      <c r="C143" s="270" t="s">
        <v>191</v>
      </c>
      <c r="D143" s="269"/>
      <c r="E143" s="270" t="s">
        <v>191</v>
      </c>
      <c r="F143" s="270" t="s">
        <v>20</v>
      </c>
      <c r="G143" s="269" t="s">
        <v>175</v>
      </c>
      <c r="H143" s="269"/>
      <c r="I143" s="270"/>
    </row>
    <row r="144" ht="22.5" spans="1:9">
      <c r="A144" s="269">
        <v>250050</v>
      </c>
      <c r="B144" s="269">
        <v>138</v>
      </c>
      <c r="C144" s="270" t="s">
        <v>192</v>
      </c>
      <c r="D144" s="269"/>
      <c r="E144" s="270" t="s">
        <v>192</v>
      </c>
      <c r="F144" s="270" t="s">
        <v>20</v>
      </c>
      <c r="G144" s="269" t="s">
        <v>175</v>
      </c>
      <c r="H144" s="269"/>
      <c r="I144" s="270"/>
    </row>
    <row r="145" ht="22.5" spans="1:9">
      <c r="A145" s="269">
        <v>250051</v>
      </c>
      <c r="B145" s="269">
        <v>139</v>
      </c>
      <c r="C145" s="270" t="s">
        <v>193</v>
      </c>
      <c r="D145" s="269"/>
      <c r="E145" s="270" t="s">
        <v>193</v>
      </c>
      <c r="F145" s="270" t="s">
        <v>20</v>
      </c>
      <c r="G145" s="269" t="s">
        <v>175</v>
      </c>
      <c r="H145" s="269"/>
      <c r="I145" s="270"/>
    </row>
    <row r="146" ht="22.5" spans="1:9">
      <c r="A146" s="269">
        <v>250053</v>
      </c>
      <c r="B146" s="269">
        <v>140</v>
      </c>
      <c r="C146" s="270" t="s">
        <v>194</v>
      </c>
      <c r="D146" s="269"/>
      <c r="E146" s="270" t="s">
        <v>194</v>
      </c>
      <c r="F146" s="270" t="s">
        <v>20</v>
      </c>
      <c r="G146" s="269" t="s">
        <v>175</v>
      </c>
      <c r="H146" s="269"/>
      <c r="I146" s="270"/>
    </row>
    <row r="147" ht="22.5" spans="1:9">
      <c r="A147" s="269">
        <v>250054</v>
      </c>
      <c r="B147" s="269">
        <v>141</v>
      </c>
      <c r="C147" s="270" t="s">
        <v>195</v>
      </c>
      <c r="D147" s="269"/>
      <c r="E147" s="270" t="s">
        <v>195</v>
      </c>
      <c r="F147" s="270" t="s">
        <v>20</v>
      </c>
      <c r="G147" s="269" t="s">
        <v>175</v>
      </c>
      <c r="H147" s="269"/>
      <c r="I147" s="270"/>
    </row>
    <row r="148" ht="22.5" spans="1:9">
      <c r="A148" s="269">
        <v>250055</v>
      </c>
      <c r="B148" s="269">
        <v>142</v>
      </c>
      <c r="C148" s="270" t="s">
        <v>196</v>
      </c>
      <c r="D148" s="269"/>
      <c r="E148" s="270" t="s">
        <v>196</v>
      </c>
      <c r="F148" s="270" t="s">
        <v>20</v>
      </c>
      <c r="G148" s="269" t="s">
        <v>175</v>
      </c>
      <c r="H148" s="269"/>
      <c r="I148" s="270"/>
    </row>
    <row r="149" ht="22.5" spans="1:9">
      <c r="A149" s="269">
        <v>250057</v>
      </c>
      <c r="B149" s="269">
        <v>143</v>
      </c>
      <c r="C149" s="270" t="s">
        <v>197</v>
      </c>
      <c r="D149" s="269"/>
      <c r="E149" s="270" t="s">
        <v>197</v>
      </c>
      <c r="F149" s="270" t="s">
        <v>20</v>
      </c>
      <c r="G149" s="269" t="s">
        <v>175</v>
      </c>
      <c r="H149" s="269"/>
      <c r="I149" s="270"/>
    </row>
    <row r="150" ht="22.5" spans="1:9">
      <c r="A150" s="269">
        <v>250058</v>
      </c>
      <c r="B150" s="269">
        <v>144</v>
      </c>
      <c r="C150" s="270" t="s">
        <v>198</v>
      </c>
      <c r="D150" s="269"/>
      <c r="E150" s="270" t="s">
        <v>198</v>
      </c>
      <c r="F150" s="270" t="s">
        <v>20</v>
      </c>
      <c r="G150" s="269" t="s">
        <v>175</v>
      </c>
      <c r="H150" s="269"/>
      <c r="I150" s="270"/>
    </row>
    <row r="151" ht="22.5" spans="1:9">
      <c r="A151" s="269">
        <v>361001</v>
      </c>
      <c r="B151" s="269">
        <v>145</v>
      </c>
      <c r="C151" s="270" t="s">
        <v>199</v>
      </c>
      <c r="D151" s="269"/>
      <c r="E151" s="270" t="s">
        <v>199</v>
      </c>
      <c r="F151" s="270" t="s">
        <v>34</v>
      </c>
      <c r="G151" s="269" t="s">
        <v>12</v>
      </c>
      <c r="H151" s="269"/>
      <c r="I151" s="270"/>
    </row>
    <row r="152" ht="22.5" spans="1:9">
      <c r="A152" s="269">
        <v>362001</v>
      </c>
      <c r="B152" s="269">
        <v>146</v>
      </c>
      <c r="C152" s="270" t="s">
        <v>200</v>
      </c>
      <c r="D152" s="269"/>
      <c r="E152" s="270" t="s">
        <v>200</v>
      </c>
      <c r="F152" s="270" t="s">
        <v>34</v>
      </c>
      <c r="G152" s="269" t="s">
        <v>12</v>
      </c>
      <c r="H152" s="269"/>
      <c r="I152" s="270"/>
    </row>
    <row r="153" ht="22.5" spans="1:9">
      <c r="A153" s="269">
        <v>373001</v>
      </c>
      <c r="B153" s="269">
        <v>147</v>
      </c>
      <c r="C153" s="270" t="s">
        <v>201</v>
      </c>
      <c r="D153" s="269"/>
      <c r="E153" s="270" t="s">
        <v>201</v>
      </c>
      <c r="F153" s="270" t="s">
        <v>34</v>
      </c>
      <c r="G153" s="269" t="s">
        <v>12</v>
      </c>
      <c r="H153" s="269"/>
      <c r="I153" s="270"/>
    </row>
    <row r="154" ht="22.5" spans="1:9">
      <c r="A154" s="269">
        <v>470001</v>
      </c>
      <c r="B154" s="269">
        <v>148</v>
      </c>
      <c r="C154" s="270" t="s">
        <v>202</v>
      </c>
      <c r="D154" s="269"/>
      <c r="E154" s="270" t="s">
        <v>202</v>
      </c>
      <c r="F154" s="270" t="s">
        <v>34</v>
      </c>
      <c r="G154" s="269" t="s">
        <v>12</v>
      </c>
      <c r="H154" s="269"/>
      <c r="I154" s="270"/>
    </row>
    <row r="155" ht="22.5" spans="1:9">
      <c r="A155" s="269">
        <v>471001</v>
      </c>
      <c r="B155" s="269">
        <v>149</v>
      </c>
      <c r="C155" s="270" t="s">
        <v>203</v>
      </c>
      <c r="D155" s="269"/>
      <c r="E155" s="270" t="s">
        <v>203</v>
      </c>
      <c r="F155" s="270" t="s">
        <v>34</v>
      </c>
      <c r="G155" s="269" t="s">
        <v>12</v>
      </c>
      <c r="H155" s="269"/>
      <c r="I155" s="270"/>
    </row>
    <row r="156" ht="22.5" spans="1:9">
      <c r="A156" s="269">
        <v>363001</v>
      </c>
      <c r="B156" s="269">
        <v>150</v>
      </c>
      <c r="C156" s="270" t="s">
        <v>204</v>
      </c>
      <c r="D156" s="269"/>
      <c r="E156" s="270" t="s">
        <v>204</v>
      </c>
      <c r="F156" s="270" t="s">
        <v>34</v>
      </c>
      <c r="G156" s="269" t="s">
        <v>12</v>
      </c>
      <c r="H156" s="269"/>
      <c r="I156" s="270"/>
    </row>
    <row r="157" ht="22.5" spans="1:9">
      <c r="A157" s="269">
        <v>450001</v>
      </c>
      <c r="B157" s="269">
        <v>151</v>
      </c>
      <c r="C157" s="270" t="s">
        <v>205</v>
      </c>
      <c r="D157" s="269"/>
      <c r="E157" s="270" t="s">
        <v>205</v>
      </c>
      <c r="F157" s="270" t="s">
        <v>20</v>
      </c>
      <c r="G157" s="269" t="s">
        <v>12</v>
      </c>
      <c r="H157" s="269"/>
      <c r="I157" s="270"/>
    </row>
    <row r="158" ht="22.5" spans="1:9">
      <c r="A158" s="269">
        <v>454001</v>
      </c>
      <c r="B158" s="269">
        <v>152</v>
      </c>
      <c r="C158" s="270" t="s">
        <v>206</v>
      </c>
      <c r="D158" s="269"/>
      <c r="E158" s="270" t="s">
        <v>206</v>
      </c>
      <c r="F158" s="270" t="s">
        <v>34</v>
      </c>
      <c r="G158" s="269" t="s">
        <v>12</v>
      </c>
      <c r="H158" s="269"/>
      <c r="I158" s="270"/>
    </row>
    <row r="159" ht="22.5" spans="1:9">
      <c r="A159" s="269">
        <v>455001</v>
      </c>
      <c r="B159" s="269">
        <v>153</v>
      </c>
      <c r="C159" s="270" t="s">
        <v>207</v>
      </c>
      <c r="D159" s="269"/>
      <c r="E159" s="270" t="s">
        <v>207</v>
      </c>
      <c r="F159" s="270" t="s">
        <v>34</v>
      </c>
      <c r="G159" s="269" t="s">
        <v>12</v>
      </c>
      <c r="H159" s="269"/>
      <c r="I159" s="270"/>
    </row>
    <row r="160" ht="22.5" spans="1:9">
      <c r="A160" s="269">
        <v>457001</v>
      </c>
      <c r="B160" s="269">
        <v>154</v>
      </c>
      <c r="C160" s="270" t="s">
        <v>208</v>
      </c>
      <c r="D160" s="269"/>
      <c r="E160" s="270" t="s">
        <v>208</v>
      </c>
      <c r="F160" s="270" t="s">
        <v>34</v>
      </c>
      <c r="G160" s="269" t="s">
        <v>12</v>
      </c>
      <c r="H160" s="269"/>
      <c r="I160" s="270"/>
    </row>
    <row r="161" ht="22.5" spans="1:9">
      <c r="A161" s="269">
        <v>459001</v>
      </c>
      <c r="B161" s="269">
        <v>155</v>
      </c>
      <c r="C161" s="270" t="s">
        <v>209</v>
      </c>
      <c r="D161" s="269"/>
      <c r="E161" s="270" t="s">
        <v>209</v>
      </c>
      <c r="F161" s="270" t="s">
        <v>34</v>
      </c>
      <c r="G161" s="269" t="s">
        <v>12</v>
      </c>
      <c r="H161" s="269"/>
      <c r="I161" s="270"/>
    </row>
    <row r="162" ht="22.5" spans="1:9">
      <c r="A162" s="269">
        <v>461001</v>
      </c>
      <c r="B162" s="269">
        <v>156</v>
      </c>
      <c r="C162" s="270" t="s">
        <v>210</v>
      </c>
      <c r="D162" s="269"/>
      <c r="E162" s="270" t="s">
        <v>210</v>
      </c>
      <c r="F162" s="270" t="s">
        <v>34</v>
      </c>
      <c r="G162" s="269" t="s">
        <v>12</v>
      </c>
      <c r="H162" s="269"/>
      <c r="I162" s="270"/>
    </row>
    <row r="163" ht="22.5" spans="1:9">
      <c r="A163" s="269">
        <v>463001</v>
      </c>
      <c r="B163" s="269">
        <v>157</v>
      </c>
      <c r="C163" s="270" t="s">
        <v>211</v>
      </c>
      <c r="D163" s="269"/>
      <c r="E163" s="270" t="s">
        <v>211</v>
      </c>
      <c r="F163" s="270" t="s">
        <v>34</v>
      </c>
      <c r="G163" s="269" t="s">
        <v>12</v>
      </c>
      <c r="H163" s="269"/>
      <c r="I163" s="270"/>
    </row>
    <row r="164" ht="22.5" spans="1:9">
      <c r="A164" s="269">
        <v>465001</v>
      </c>
      <c r="B164" s="269">
        <v>158</v>
      </c>
      <c r="C164" s="270" t="s">
        <v>212</v>
      </c>
      <c r="D164" s="269"/>
      <c r="E164" s="270" t="s">
        <v>212</v>
      </c>
      <c r="F164" s="270" t="s">
        <v>34</v>
      </c>
      <c r="G164" s="269" t="s">
        <v>12</v>
      </c>
      <c r="H164" s="269"/>
      <c r="I164" s="270"/>
    </row>
    <row r="165" ht="22.5" spans="1:9">
      <c r="A165" s="269">
        <v>466001</v>
      </c>
      <c r="B165" s="269">
        <v>159</v>
      </c>
      <c r="C165" s="270" t="s">
        <v>213</v>
      </c>
      <c r="D165" s="269"/>
      <c r="E165" s="270" t="s">
        <v>213</v>
      </c>
      <c r="F165" s="270" t="s">
        <v>34</v>
      </c>
      <c r="G165" s="269" t="s">
        <v>12</v>
      </c>
      <c r="H165" s="269"/>
      <c r="I165" s="270"/>
    </row>
    <row r="166" ht="22.5" spans="1:9">
      <c r="A166" s="269">
        <v>467001</v>
      </c>
      <c r="B166" s="269">
        <v>160</v>
      </c>
      <c r="C166" s="270" t="s">
        <v>214</v>
      </c>
      <c r="D166" s="269"/>
      <c r="E166" s="270" t="s">
        <v>214</v>
      </c>
      <c r="F166" s="270" t="s">
        <v>34</v>
      </c>
      <c r="G166" s="269" t="s">
        <v>12</v>
      </c>
      <c r="H166" s="269"/>
      <c r="I166" s="270"/>
    </row>
    <row r="167" ht="22.5" spans="1:9">
      <c r="A167" s="269">
        <v>469001</v>
      </c>
      <c r="B167" s="269">
        <v>161</v>
      </c>
      <c r="C167" s="270" t="s">
        <v>215</v>
      </c>
      <c r="D167" s="269"/>
      <c r="E167" s="270" t="s">
        <v>215</v>
      </c>
      <c r="F167" s="270" t="s">
        <v>34</v>
      </c>
      <c r="G167" s="269" t="s">
        <v>12</v>
      </c>
      <c r="H167" s="269"/>
      <c r="I167" s="270"/>
    </row>
    <row r="168" ht="22.5" spans="1:9">
      <c r="A168" s="269">
        <v>250059</v>
      </c>
      <c r="B168" s="269">
        <v>162</v>
      </c>
      <c r="C168" s="270" t="s">
        <v>216</v>
      </c>
      <c r="D168" s="269"/>
      <c r="E168" s="270" t="s">
        <v>216</v>
      </c>
      <c r="F168" s="270" t="s">
        <v>20</v>
      </c>
      <c r="G168" s="269" t="s">
        <v>175</v>
      </c>
      <c r="H168" s="269"/>
      <c r="I168" s="270"/>
    </row>
    <row r="169" ht="22.5" spans="1:9">
      <c r="A169" s="269">
        <v>601001</v>
      </c>
      <c r="B169" s="269">
        <v>163</v>
      </c>
      <c r="C169" s="270" t="s">
        <v>217</v>
      </c>
      <c r="D169" s="269"/>
      <c r="E169" s="270" t="s">
        <v>217</v>
      </c>
      <c r="F169" s="270" t="s">
        <v>11</v>
      </c>
      <c r="G169" s="269" t="s">
        <v>12</v>
      </c>
      <c r="H169" s="269"/>
      <c r="I169" s="270"/>
    </row>
    <row r="170" ht="22.5" spans="1:9">
      <c r="A170" s="269">
        <v>602001</v>
      </c>
      <c r="B170" s="269">
        <v>164</v>
      </c>
      <c r="C170" s="270" t="s">
        <v>218</v>
      </c>
      <c r="D170" s="269"/>
      <c r="E170" s="270" t="s">
        <v>218</v>
      </c>
      <c r="F170" s="270" t="s">
        <v>11</v>
      </c>
      <c r="G170" s="269" t="s">
        <v>12</v>
      </c>
      <c r="H170" s="269"/>
      <c r="I170" s="270"/>
    </row>
    <row r="171" ht="22.5" spans="1:9">
      <c r="A171" s="269">
        <v>603001</v>
      </c>
      <c r="B171" s="269">
        <v>165</v>
      </c>
      <c r="C171" s="270" t="s">
        <v>219</v>
      </c>
      <c r="D171" s="269"/>
      <c r="E171" s="270" t="s">
        <v>219</v>
      </c>
      <c r="F171" s="270" t="s">
        <v>11</v>
      </c>
      <c r="G171" s="269" t="s">
        <v>12</v>
      </c>
      <c r="H171" s="269"/>
      <c r="I171" s="270"/>
    </row>
    <row r="172" ht="22.5" spans="1:9">
      <c r="A172" s="269">
        <v>604001</v>
      </c>
      <c r="B172" s="269">
        <v>166</v>
      </c>
      <c r="C172" s="270" t="s">
        <v>220</v>
      </c>
      <c r="D172" s="269"/>
      <c r="E172" s="270" t="s">
        <v>220</v>
      </c>
      <c r="F172" s="270" t="s">
        <v>11</v>
      </c>
      <c r="G172" s="269" t="s">
        <v>12</v>
      </c>
      <c r="H172" s="269"/>
      <c r="I172" s="270"/>
    </row>
    <row r="173" ht="22.5" spans="1:9">
      <c r="A173" s="269">
        <v>605001</v>
      </c>
      <c r="B173" s="269">
        <v>167</v>
      </c>
      <c r="C173" s="270" t="s">
        <v>221</v>
      </c>
      <c r="D173" s="269"/>
      <c r="E173" s="270" t="s">
        <v>221</v>
      </c>
      <c r="F173" s="270" t="s">
        <v>11</v>
      </c>
      <c r="G173" s="269" t="s">
        <v>12</v>
      </c>
      <c r="H173" s="269"/>
      <c r="I173" s="270"/>
    </row>
    <row r="174" ht="22.5" spans="1:9">
      <c r="A174" s="269">
        <v>606001</v>
      </c>
      <c r="B174" s="269">
        <v>168</v>
      </c>
      <c r="C174" s="270" t="s">
        <v>222</v>
      </c>
      <c r="D174" s="269"/>
      <c r="E174" s="270" t="s">
        <v>222</v>
      </c>
      <c r="F174" s="270" t="s">
        <v>11</v>
      </c>
      <c r="G174" s="269" t="s">
        <v>12</v>
      </c>
      <c r="H174" s="269"/>
      <c r="I174" s="270"/>
    </row>
    <row r="175" ht="22.5" spans="1:9">
      <c r="A175" s="269">
        <v>607001</v>
      </c>
      <c r="B175" s="269">
        <v>169</v>
      </c>
      <c r="C175" s="270" t="s">
        <v>223</v>
      </c>
      <c r="D175" s="269"/>
      <c r="E175" s="270" t="s">
        <v>223</v>
      </c>
      <c r="F175" s="270" t="s">
        <v>11</v>
      </c>
      <c r="G175" s="269" t="s">
        <v>12</v>
      </c>
      <c r="H175" s="269"/>
      <c r="I175" s="270"/>
    </row>
    <row r="176" ht="22.5" spans="1:9">
      <c r="A176" s="269">
        <v>608001</v>
      </c>
      <c r="B176" s="269">
        <v>170</v>
      </c>
      <c r="C176" s="270" t="s">
        <v>224</v>
      </c>
      <c r="D176" s="269"/>
      <c r="E176" s="270" t="s">
        <v>224</v>
      </c>
      <c r="F176" s="270" t="s">
        <v>11</v>
      </c>
      <c r="G176" s="269" t="s">
        <v>12</v>
      </c>
      <c r="H176" s="269"/>
      <c r="I176" s="270"/>
    </row>
    <row r="177" ht="22.5" spans="1:9">
      <c r="A177" s="269">
        <v>609001</v>
      </c>
      <c r="B177" s="269">
        <v>171</v>
      </c>
      <c r="C177" s="270" t="s">
        <v>225</v>
      </c>
      <c r="D177" s="269"/>
      <c r="E177" s="270" t="s">
        <v>225</v>
      </c>
      <c r="F177" s="270" t="s">
        <v>11</v>
      </c>
      <c r="G177" s="269" t="s">
        <v>12</v>
      </c>
      <c r="H177" s="269"/>
      <c r="I177" s="270"/>
    </row>
    <row r="178" ht="22.5" spans="1:9">
      <c r="A178" s="269">
        <v>610001</v>
      </c>
      <c r="B178" s="269">
        <v>172</v>
      </c>
      <c r="C178" s="270" t="s">
        <v>226</v>
      </c>
      <c r="D178" s="269"/>
      <c r="E178" s="270" t="s">
        <v>226</v>
      </c>
      <c r="F178" s="270" t="s">
        <v>11</v>
      </c>
      <c r="G178" s="269" t="s">
        <v>12</v>
      </c>
      <c r="H178" s="269"/>
      <c r="I178" s="270"/>
    </row>
    <row r="179" ht="22.5" spans="1:9">
      <c r="A179" s="269">
        <v>611001</v>
      </c>
      <c r="B179" s="269">
        <v>173</v>
      </c>
      <c r="C179" s="270" t="s">
        <v>227</v>
      </c>
      <c r="D179" s="269"/>
      <c r="E179" s="270" t="s">
        <v>227</v>
      </c>
      <c r="F179" s="270" t="s">
        <v>11</v>
      </c>
      <c r="G179" s="269" t="s">
        <v>12</v>
      </c>
      <c r="H179" s="269"/>
      <c r="I179" s="270"/>
    </row>
    <row r="180" ht="22.5" spans="1:9">
      <c r="A180" s="269">
        <v>612001</v>
      </c>
      <c r="B180" s="269">
        <v>174</v>
      </c>
      <c r="C180" s="270" t="s">
        <v>228</v>
      </c>
      <c r="D180" s="269"/>
      <c r="E180" s="270" t="s">
        <v>228</v>
      </c>
      <c r="F180" s="270" t="s">
        <v>11</v>
      </c>
      <c r="G180" s="269" t="s">
        <v>12</v>
      </c>
      <c r="H180" s="269"/>
      <c r="I180" s="270"/>
    </row>
    <row r="181" ht="22.5" spans="1:9">
      <c r="A181" s="269">
        <v>613001</v>
      </c>
      <c r="B181" s="269">
        <v>175</v>
      </c>
      <c r="C181" s="270" t="s">
        <v>229</v>
      </c>
      <c r="D181" s="269"/>
      <c r="E181" s="270" t="s">
        <v>229</v>
      </c>
      <c r="F181" s="270" t="s">
        <v>11</v>
      </c>
      <c r="G181" s="269" t="s">
        <v>12</v>
      </c>
      <c r="H181" s="269"/>
      <c r="I181" s="270"/>
    </row>
    <row r="182" ht="22.5" spans="1:9">
      <c r="A182" s="269">
        <v>614001</v>
      </c>
      <c r="B182" s="269">
        <v>176</v>
      </c>
      <c r="C182" s="270" t="s">
        <v>230</v>
      </c>
      <c r="D182" s="269"/>
      <c r="E182" s="270" t="s">
        <v>230</v>
      </c>
      <c r="F182" s="270" t="s">
        <v>11</v>
      </c>
      <c r="G182" s="269" t="s">
        <v>12</v>
      </c>
      <c r="H182" s="269"/>
      <c r="I182" s="270"/>
    </row>
    <row r="183" ht="22.5" spans="1:9">
      <c r="A183" s="269">
        <v>615001</v>
      </c>
      <c r="B183" s="269">
        <v>177</v>
      </c>
      <c r="C183" s="270" t="s">
        <v>231</v>
      </c>
      <c r="D183" s="269"/>
      <c r="E183" s="270" t="s">
        <v>231</v>
      </c>
      <c r="F183" s="270" t="s">
        <v>11</v>
      </c>
      <c r="G183" s="269" t="s">
        <v>12</v>
      </c>
      <c r="H183" s="269"/>
      <c r="I183" s="270"/>
    </row>
    <row r="184" ht="22.5" spans="1:9">
      <c r="A184" s="269">
        <v>616001</v>
      </c>
      <c r="B184" s="269">
        <v>178</v>
      </c>
      <c r="C184" s="270" t="s">
        <v>232</v>
      </c>
      <c r="D184" s="269"/>
      <c r="E184" s="270" t="s">
        <v>232</v>
      </c>
      <c r="F184" s="270" t="s">
        <v>11</v>
      </c>
      <c r="G184" s="269" t="s">
        <v>12</v>
      </c>
      <c r="H184" s="269"/>
      <c r="I184" s="270"/>
    </row>
    <row r="185" ht="22.5" spans="1:9">
      <c r="A185" s="269">
        <v>617001</v>
      </c>
      <c r="B185" s="269">
        <v>179</v>
      </c>
      <c r="C185" s="270" t="s">
        <v>233</v>
      </c>
      <c r="D185" s="269"/>
      <c r="E185" s="270" t="s">
        <v>233</v>
      </c>
      <c r="F185" s="270" t="s">
        <v>11</v>
      </c>
      <c r="G185" s="269" t="s">
        <v>12</v>
      </c>
      <c r="H185" s="269"/>
      <c r="I185" s="270"/>
    </row>
    <row r="186" ht="22.5" spans="1:9">
      <c r="A186" s="269">
        <v>618001</v>
      </c>
      <c r="B186" s="269">
        <v>180</v>
      </c>
      <c r="C186" s="270" t="s">
        <v>234</v>
      </c>
      <c r="D186" s="269"/>
      <c r="E186" s="270" t="s">
        <v>234</v>
      </c>
      <c r="F186" s="270" t="s">
        <v>11</v>
      </c>
      <c r="G186" s="269" t="s">
        <v>12</v>
      </c>
      <c r="H186" s="269"/>
      <c r="I186" s="270"/>
    </row>
    <row r="187" ht="22.5" spans="1:9">
      <c r="A187" s="269">
        <v>619001</v>
      </c>
      <c r="B187" s="269">
        <v>181</v>
      </c>
      <c r="C187" s="270" t="s">
        <v>235</v>
      </c>
      <c r="D187" s="269"/>
      <c r="E187" s="270" t="s">
        <v>235</v>
      </c>
      <c r="F187" s="270" t="s">
        <v>11</v>
      </c>
      <c r="G187" s="269" t="s">
        <v>12</v>
      </c>
      <c r="H187" s="269"/>
      <c r="I187" s="270"/>
    </row>
    <row r="188" ht="22.5" spans="1:9">
      <c r="A188" s="269">
        <v>620001</v>
      </c>
      <c r="B188" s="269">
        <v>182</v>
      </c>
      <c r="C188" s="270" t="s">
        <v>236</v>
      </c>
      <c r="D188" s="269"/>
      <c r="E188" s="270" t="s">
        <v>236</v>
      </c>
      <c r="F188" s="270" t="s">
        <v>11</v>
      </c>
      <c r="G188" s="269" t="s">
        <v>12</v>
      </c>
      <c r="H188" s="269"/>
      <c r="I188" s="270"/>
    </row>
    <row r="189" ht="22.5" spans="1:9">
      <c r="A189" s="269">
        <v>621001</v>
      </c>
      <c r="B189" s="269">
        <v>183</v>
      </c>
      <c r="C189" s="270" t="s">
        <v>237</v>
      </c>
      <c r="D189" s="269"/>
      <c r="E189" s="270" t="s">
        <v>237</v>
      </c>
      <c r="F189" s="270" t="s">
        <v>11</v>
      </c>
      <c r="G189" s="269" t="s">
        <v>12</v>
      </c>
      <c r="H189" s="269"/>
      <c r="I189" s="270"/>
    </row>
    <row r="190" ht="22.5" spans="1:9">
      <c r="A190" s="269">
        <v>622001</v>
      </c>
      <c r="B190" s="269">
        <v>184</v>
      </c>
      <c r="C190" s="270" t="s">
        <v>238</v>
      </c>
      <c r="D190" s="269"/>
      <c r="E190" s="270" t="s">
        <v>238</v>
      </c>
      <c r="F190" s="270" t="s">
        <v>11</v>
      </c>
      <c r="G190" s="269" t="s">
        <v>12</v>
      </c>
      <c r="H190" s="269"/>
      <c r="I190" s="270"/>
    </row>
    <row r="191" ht="22.5" spans="1:9">
      <c r="A191" s="269">
        <v>623001</v>
      </c>
      <c r="B191" s="269">
        <v>185</v>
      </c>
      <c r="C191" s="270" t="s">
        <v>239</v>
      </c>
      <c r="D191" s="269"/>
      <c r="E191" s="270" t="s">
        <v>239</v>
      </c>
      <c r="F191" s="270" t="s">
        <v>11</v>
      </c>
      <c r="G191" s="269" t="s">
        <v>12</v>
      </c>
      <c r="H191" s="269"/>
      <c r="I191" s="270"/>
    </row>
    <row r="192" ht="22.5" spans="1:9">
      <c r="A192" s="269">
        <v>624001</v>
      </c>
      <c r="B192" s="269">
        <v>186</v>
      </c>
      <c r="C192" s="270" t="s">
        <v>240</v>
      </c>
      <c r="D192" s="269"/>
      <c r="E192" s="270" t="s">
        <v>240</v>
      </c>
      <c r="F192" s="270" t="s">
        <v>11</v>
      </c>
      <c r="G192" s="269" t="s">
        <v>12</v>
      </c>
      <c r="H192" s="269"/>
      <c r="I192" s="270"/>
    </row>
    <row r="193" ht="22.5" spans="1:9">
      <c r="A193" s="269">
        <v>625001</v>
      </c>
      <c r="B193" s="269">
        <v>187</v>
      </c>
      <c r="C193" s="270" t="s">
        <v>241</v>
      </c>
      <c r="D193" s="269"/>
      <c r="E193" s="270" t="s">
        <v>241</v>
      </c>
      <c r="F193" s="270" t="s">
        <v>11</v>
      </c>
      <c r="G193" s="269" t="s">
        <v>12</v>
      </c>
      <c r="H193" s="269"/>
      <c r="I193" s="270"/>
    </row>
    <row r="194" ht="22.5" spans="1:9">
      <c r="A194" s="269">
        <v>626001</v>
      </c>
      <c r="B194" s="269">
        <v>188</v>
      </c>
      <c r="C194" s="270" t="s">
        <v>242</v>
      </c>
      <c r="D194" s="269"/>
      <c r="E194" s="270" t="s">
        <v>242</v>
      </c>
      <c r="F194" s="270" t="s">
        <v>11</v>
      </c>
      <c r="G194" s="269" t="s">
        <v>12</v>
      </c>
      <c r="H194" s="269"/>
      <c r="I194" s="270"/>
    </row>
    <row r="195" ht="22.5" spans="1:9">
      <c r="A195" s="269">
        <v>627001</v>
      </c>
      <c r="B195" s="269">
        <v>189</v>
      </c>
      <c r="C195" s="270" t="s">
        <v>243</v>
      </c>
      <c r="D195" s="269"/>
      <c r="E195" s="270" t="s">
        <v>243</v>
      </c>
      <c r="F195" s="270" t="s">
        <v>11</v>
      </c>
      <c r="G195" s="269" t="s">
        <v>12</v>
      </c>
      <c r="H195" s="269"/>
      <c r="I195" s="270"/>
    </row>
    <row r="196" ht="22.5" spans="1:9">
      <c r="A196" s="269">
        <v>628001</v>
      </c>
      <c r="B196" s="269">
        <v>190</v>
      </c>
      <c r="C196" s="270" t="s">
        <v>244</v>
      </c>
      <c r="D196" s="269"/>
      <c r="E196" s="270" t="s">
        <v>244</v>
      </c>
      <c r="F196" s="270" t="s">
        <v>11</v>
      </c>
      <c r="G196" s="269" t="s">
        <v>12</v>
      </c>
      <c r="H196" s="269"/>
      <c r="I196" s="270"/>
    </row>
    <row r="197" ht="22.5" spans="1:9">
      <c r="A197" s="269">
        <v>629001</v>
      </c>
      <c r="B197" s="269">
        <v>191</v>
      </c>
      <c r="C197" s="270" t="s">
        <v>245</v>
      </c>
      <c r="D197" s="269"/>
      <c r="E197" s="270" t="s">
        <v>245</v>
      </c>
      <c r="F197" s="270" t="s">
        <v>11</v>
      </c>
      <c r="G197" s="269" t="s">
        <v>12</v>
      </c>
      <c r="H197" s="269"/>
      <c r="I197" s="270"/>
    </row>
    <row r="198" ht="22.5" spans="1:9">
      <c r="A198" s="269">
        <v>630001</v>
      </c>
      <c r="B198" s="269">
        <v>192</v>
      </c>
      <c r="C198" s="270" t="s">
        <v>246</v>
      </c>
      <c r="D198" s="269"/>
      <c r="E198" s="270" t="s">
        <v>246</v>
      </c>
      <c r="F198" s="270" t="s">
        <v>11</v>
      </c>
      <c r="G198" s="269" t="s">
        <v>12</v>
      </c>
      <c r="H198" s="269"/>
      <c r="I198" s="270"/>
    </row>
    <row r="199" ht="22.5" spans="1:9">
      <c r="A199" s="269">
        <v>631001</v>
      </c>
      <c r="B199" s="269">
        <v>193</v>
      </c>
      <c r="C199" s="270" t="s">
        <v>247</v>
      </c>
      <c r="D199" s="269"/>
      <c r="E199" s="270" t="s">
        <v>247</v>
      </c>
      <c r="F199" s="270" t="s">
        <v>11</v>
      </c>
      <c r="G199" s="269" t="s">
        <v>12</v>
      </c>
      <c r="H199" s="269"/>
      <c r="I199" s="270"/>
    </row>
    <row r="200" ht="22.5" spans="1:9">
      <c r="A200" s="269">
        <v>632001</v>
      </c>
      <c r="B200" s="269">
        <v>194</v>
      </c>
      <c r="C200" s="270" t="s">
        <v>248</v>
      </c>
      <c r="D200" s="269"/>
      <c r="E200" s="270" t="s">
        <v>248</v>
      </c>
      <c r="F200" s="270" t="s">
        <v>11</v>
      </c>
      <c r="G200" s="269" t="s">
        <v>12</v>
      </c>
      <c r="H200" s="269"/>
      <c r="I200" s="270"/>
    </row>
    <row r="201" ht="22.5" spans="1:9">
      <c r="A201" s="269">
        <v>633001</v>
      </c>
      <c r="B201" s="269">
        <v>195</v>
      </c>
      <c r="C201" s="270" t="s">
        <v>249</v>
      </c>
      <c r="D201" s="269"/>
      <c r="E201" s="270" t="s">
        <v>249</v>
      </c>
      <c r="F201" s="270" t="s">
        <v>11</v>
      </c>
      <c r="G201" s="269" t="s">
        <v>12</v>
      </c>
      <c r="H201" s="269"/>
      <c r="I201" s="270"/>
    </row>
    <row r="202" ht="22.5" spans="1:9">
      <c r="A202" s="269">
        <v>634001</v>
      </c>
      <c r="B202" s="269">
        <v>196</v>
      </c>
      <c r="C202" s="270" t="s">
        <v>250</v>
      </c>
      <c r="D202" s="269"/>
      <c r="E202" s="270" t="s">
        <v>250</v>
      </c>
      <c r="F202" s="270" t="s">
        <v>11</v>
      </c>
      <c r="G202" s="269" t="s">
        <v>12</v>
      </c>
      <c r="H202" s="269"/>
      <c r="I202" s="270"/>
    </row>
    <row r="203" ht="22.5" spans="1:9">
      <c r="A203" s="269">
        <v>635001</v>
      </c>
      <c r="B203" s="269">
        <v>197</v>
      </c>
      <c r="C203" s="270" t="s">
        <v>251</v>
      </c>
      <c r="D203" s="269"/>
      <c r="E203" s="270" t="s">
        <v>251</v>
      </c>
      <c r="F203" s="270" t="s">
        <v>11</v>
      </c>
      <c r="G203" s="269" t="s">
        <v>12</v>
      </c>
      <c r="H203" s="269"/>
      <c r="I203" s="270"/>
    </row>
    <row r="204" ht="22.5" spans="1:9">
      <c r="A204" s="269">
        <v>636001</v>
      </c>
      <c r="B204" s="269">
        <v>198</v>
      </c>
      <c r="C204" s="270" t="s">
        <v>252</v>
      </c>
      <c r="D204" s="269"/>
      <c r="E204" s="270" t="s">
        <v>252</v>
      </c>
      <c r="F204" s="270" t="s">
        <v>11</v>
      </c>
      <c r="G204" s="269" t="s">
        <v>12</v>
      </c>
      <c r="H204" s="269"/>
      <c r="I204" s="270"/>
    </row>
    <row r="205" ht="22.5" spans="1:9">
      <c r="A205" s="269">
        <v>637001</v>
      </c>
      <c r="B205" s="269">
        <v>199</v>
      </c>
      <c r="C205" s="270" t="s">
        <v>253</v>
      </c>
      <c r="D205" s="269"/>
      <c r="E205" s="270" t="s">
        <v>253</v>
      </c>
      <c r="F205" s="270" t="s">
        <v>11</v>
      </c>
      <c r="G205" s="269" t="s">
        <v>12</v>
      </c>
      <c r="H205" s="269"/>
      <c r="I205" s="270"/>
    </row>
    <row r="206" ht="22.5" spans="1:9">
      <c r="A206" s="269">
        <v>638001</v>
      </c>
      <c r="B206" s="269">
        <v>200</v>
      </c>
      <c r="C206" s="270" t="s">
        <v>254</v>
      </c>
      <c r="D206" s="269"/>
      <c r="E206" s="270" t="s">
        <v>254</v>
      </c>
      <c r="F206" s="270" t="s">
        <v>11</v>
      </c>
      <c r="G206" s="269" t="s">
        <v>12</v>
      </c>
      <c r="H206" s="269"/>
      <c r="I206" s="270"/>
    </row>
    <row r="207" ht="22.5" spans="1:9">
      <c r="A207" s="269">
        <v>641001</v>
      </c>
      <c r="B207" s="269">
        <v>201</v>
      </c>
      <c r="C207" s="270" t="s">
        <v>255</v>
      </c>
      <c r="D207" s="269"/>
      <c r="E207" s="270" t="s">
        <v>255</v>
      </c>
      <c r="F207" s="270" t="s">
        <v>11</v>
      </c>
      <c r="G207" s="269" t="s">
        <v>12</v>
      </c>
      <c r="H207" s="269"/>
      <c r="I207" s="270"/>
    </row>
    <row r="208" ht="22.5" spans="1:9">
      <c r="A208" s="269">
        <v>642001</v>
      </c>
      <c r="B208" s="269">
        <v>202</v>
      </c>
      <c r="C208" s="270" t="s">
        <v>256</v>
      </c>
      <c r="D208" s="269"/>
      <c r="E208" s="270" t="s">
        <v>256</v>
      </c>
      <c r="F208" s="270" t="s">
        <v>11</v>
      </c>
      <c r="G208" s="269" t="s">
        <v>12</v>
      </c>
      <c r="H208" s="269"/>
      <c r="I208" s="270"/>
    </row>
    <row r="209" ht="22.5" spans="1:9">
      <c r="A209" s="269">
        <v>643001</v>
      </c>
      <c r="B209" s="269">
        <v>203</v>
      </c>
      <c r="C209" s="270" t="s">
        <v>257</v>
      </c>
      <c r="D209" s="269"/>
      <c r="E209" s="270" t="s">
        <v>257</v>
      </c>
      <c r="F209" s="270" t="s">
        <v>11</v>
      </c>
      <c r="G209" s="269" t="s">
        <v>12</v>
      </c>
      <c r="H209" s="269"/>
      <c r="I209" s="270"/>
    </row>
    <row r="210" ht="22.5" spans="1:9">
      <c r="A210" s="269">
        <v>644001</v>
      </c>
      <c r="B210" s="269">
        <v>204</v>
      </c>
      <c r="C210" s="270" t="s">
        <v>258</v>
      </c>
      <c r="D210" s="269"/>
      <c r="E210" s="270" t="s">
        <v>258</v>
      </c>
      <c r="F210" s="270" t="s">
        <v>11</v>
      </c>
      <c r="G210" s="269" t="s">
        <v>12</v>
      </c>
      <c r="H210" s="269"/>
      <c r="I210" s="270"/>
    </row>
    <row r="211" ht="22.5" spans="1:9">
      <c r="A211" s="269">
        <v>645001</v>
      </c>
      <c r="B211" s="269">
        <v>205</v>
      </c>
      <c r="C211" s="270" t="s">
        <v>259</v>
      </c>
      <c r="D211" s="269"/>
      <c r="E211" s="270" t="s">
        <v>259</v>
      </c>
      <c r="F211" s="270" t="s">
        <v>11</v>
      </c>
      <c r="G211" s="269" t="s">
        <v>12</v>
      </c>
      <c r="H211" s="269"/>
      <c r="I211" s="270"/>
    </row>
    <row r="212" ht="22.5" spans="1:9">
      <c r="A212" s="269">
        <v>646001</v>
      </c>
      <c r="B212" s="269">
        <v>206</v>
      </c>
      <c r="C212" s="270" t="s">
        <v>260</v>
      </c>
      <c r="D212" s="269"/>
      <c r="E212" s="270" t="s">
        <v>260</v>
      </c>
      <c r="F212" s="270" t="s">
        <v>11</v>
      </c>
      <c r="G212" s="269" t="s">
        <v>12</v>
      </c>
      <c r="H212" s="269"/>
      <c r="I212" s="270"/>
    </row>
    <row r="213" ht="22.5" spans="1:9">
      <c r="A213" s="269">
        <v>647001</v>
      </c>
      <c r="B213" s="269">
        <v>207</v>
      </c>
      <c r="C213" s="270" t="s">
        <v>261</v>
      </c>
      <c r="D213" s="269"/>
      <c r="E213" s="270" t="s">
        <v>261</v>
      </c>
      <c r="F213" s="270" t="s">
        <v>11</v>
      </c>
      <c r="G213" s="269" t="s">
        <v>12</v>
      </c>
      <c r="H213" s="269"/>
      <c r="I213" s="270"/>
    </row>
    <row r="214" ht="22.5" spans="1:9">
      <c r="A214" s="269">
        <v>648001</v>
      </c>
      <c r="B214" s="269">
        <v>208</v>
      </c>
      <c r="C214" s="270" t="s">
        <v>262</v>
      </c>
      <c r="D214" s="269"/>
      <c r="E214" s="270" t="s">
        <v>262</v>
      </c>
      <c r="F214" s="270" t="s">
        <v>11</v>
      </c>
      <c r="G214" s="269" t="s">
        <v>12</v>
      </c>
      <c r="H214" s="269"/>
      <c r="I214" s="270"/>
    </row>
    <row r="215" ht="22.5" spans="1:9">
      <c r="A215" s="269">
        <v>649001</v>
      </c>
      <c r="B215" s="269">
        <v>209</v>
      </c>
      <c r="C215" s="270" t="s">
        <v>263</v>
      </c>
      <c r="D215" s="269"/>
      <c r="E215" s="270" t="s">
        <v>263</v>
      </c>
      <c r="F215" s="270" t="s">
        <v>11</v>
      </c>
      <c r="G215" s="269" t="s">
        <v>12</v>
      </c>
      <c r="H215" s="269"/>
      <c r="I215" s="270"/>
    </row>
    <row r="216" ht="22.5" spans="1:9">
      <c r="A216" s="269">
        <v>650001</v>
      </c>
      <c r="B216" s="269">
        <v>210</v>
      </c>
      <c r="C216" s="270" t="s">
        <v>264</v>
      </c>
      <c r="D216" s="269"/>
      <c r="E216" s="270" t="s">
        <v>264</v>
      </c>
      <c r="F216" s="270" t="s">
        <v>11</v>
      </c>
      <c r="G216" s="269" t="s">
        <v>12</v>
      </c>
      <c r="H216" s="269"/>
      <c r="I216" s="270"/>
    </row>
    <row r="217" ht="22.5" spans="1:9">
      <c r="A217" s="269">
        <v>651001</v>
      </c>
      <c r="B217" s="269">
        <v>211</v>
      </c>
      <c r="C217" s="270" t="s">
        <v>265</v>
      </c>
      <c r="D217" s="269"/>
      <c r="E217" s="270" t="s">
        <v>265</v>
      </c>
      <c r="F217" s="270" t="s">
        <v>11</v>
      </c>
      <c r="G217" s="269" t="s">
        <v>12</v>
      </c>
      <c r="H217" s="269"/>
      <c r="I217" s="270"/>
    </row>
    <row r="218" ht="22.5" spans="1:9">
      <c r="A218" s="269">
        <v>652001</v>
      </c>
      <c r="B218" s="269">
        <v>212</v>
      </c>
      <c r="C218" s="270" t="s">
        <v>266</v>
      </c>
      <c r="D218" s="269"/>
      <c r="E218" s="270" t="s">
        <v>266</v>
      </c>
      <c r="F218" s="270" t="s">
        <v>11</v>
      </c>
      <c r="G218" s="269" t="s">
        <v>12</v>
      </c>
      <c r="H218" s="269"/>
      <c r="I218" s="270"/>
    </row>
    <row r="219" ht="22.5" spans="1:9">
      <c r="A219" s="269">
        <v>653001</v>
      </c>
      <c r="B219" s="269">
        <v>213</v>
      </c>
      <c r="C219" s="270" t="s">
        <v>267</v>
      </c>
      <c r="D219" s="269"/>
      <c r="E219" s="270" t="s">
        <v>267</v>
      </c>
      <c r="F219" s="270" t="s">
        <v>11</v>
      </c>
      <c r="G219" s="269" t="s">
        <v>12</v>
      </c>
      <c r="H219" s="269"/>
      <c r="I219" s="270"/>
    </row>
    <row r="220" ht="22.5" spans="1:9">
      <c r="A220" s="269">
        <v>654001</v>
      </c>
      <c r="B220" s="269">
        <v>214</v>
      </c>
      <c r="C220" s="270" t="s">
        <v>268</v>
      </c>
      <c r="D220" s="269"/>
      <c r="E220" s="270" t="s">
        <v>268</v>
      </c>
      <c r="F220" s="270" t="s">
        <v>11</v>
      </c>
      <c r="G220" s="269" t="s">
        <v>12</v>
      </c>
      <c r="H220" s="269"/>
      <c r="I220" s="270"/>
    </row>
    <row r="221" ht="22.5" spans="1:9">
      <c r="A221" s="269">
        <v>655001</v>
      </c>
      <c r="B221" s="269">
        <v>215</v>
      </c>
      <c r="C221" s="270" t="s">
        <v>269</v>
      </c>
      <c r="D221" s="269"/>
      <c r="E221" s="270" t="s">
        <v>269</v>
      </c>
      <c r="F221" s="270" t="s">
        <v>11</v>
      </c>
      <c r="G221" s="269" t="s">
        <v>12</v>
      </c>
      <c r="H221" s="269"/>
      <c r="I221" s="270"/>
    </row>
    <row r="222" ht="22.5" spans="1:9">
      <c r="A222" s="269">
        <v>656001</v>
      </c>
      <c r="B222" s="269">
        <v>216</v>
      </c>
      <c r="C222" s="270" t="s">
        <v>270</v>
      </c>
      <c r="D222" s="269"/>
      <c r="E222" s="270" t="s">
        <v>270</v>
      </c>
      <c r="F222" s="270" t="s">
        <v>11</v>
      </c>
      <c r="G222" s="269" t="s">
        <v>12</v>
      </c>
      <c r="H222" s="269"/>
      <c r="I222" s="270"/>
    </row>
    <row r="223" ht="22.5" spans="1:9">
      <c r="A223" s="269">
        <v>657001</v>
      </c>
      <c r="B223" s="269">
        <v>217</v>
      </c>
      <c r="C223" s="270" t="s">
        <v>271</v>
      </c>
      <c r="D223" s="269"/>
      <c r="E223" s="270" t="s">
        <v>271</v>
      </c>
      <c r="F223" s="270" t="s">
        <v>11</v>
      </c>
      <c r="G223" s="269" t="s">
        <v>12</v>
      </c>
      <c r="H223" s="269"/>
      <c r="I223" s="270"/>
    </row>
    <row r="224" ht="22.5" spans="1:9">
      <c r="A224" s="269">
        <v>658001</v>
      </c>
      <c r="B224" s="269">
        <v>218</v>
      </c>
      <c r="C224" s="270" t="s">
        <v>272</v>
      </c>
      <c r="D224" s="269"/>
      <c r="E224" s="270" t="s">
        <v>272</v>
      </c>
      <c r="F224" s="270" t="s">
        <v>11</v>
      </c>
      <c r="G224" s="269" t="s">
        <v>12</v>
      </c>
      <c r="H224" s="269"/>
      <c r="I224" s="270"/>
    </row>
    <row r="225" ht="22.5" spans="1:9">
      <c r="A225" s="269">
        <v>659001</v>
      </c>
      <c r="B225" s="269">
        <v>219</v>
      </c>
      <c r="C225" s="270" t="s">
        <v>273</v>
      </c>
      <c r="D225" s="269"/>
      <c r="E225" s="270" t="s">
        <v>273</v>
      </c>
      <c r="F225" s="270" t="s">
        <v>11</v>
      </c>
      <c r="G225" s="269" t="s">
        <v>12</v>
      </c>
      <c r="H225" s="269"/>
      <c r="I225" s="270"/>
    </row>
    <row r="226" ht="22.5" spans="1:9">
      <c r="A226" s="269">
        <v>660001</v>
      </c>
      <c r="B226" s="269">
        <v>220</v>
      </c>
      <c r="C226" s="270" t="s">
        <v>274</v>
      </c>
      <c r="D226" s="269"/>
      <c r="E226" s="270" t="s">
        <v>274</v>
      </c>
      <c r="F226" s="270" t="s">
        <v>11</v>
      </c>
      <c r="G226" s="269" t="s">
        <v>12</v>
      </c>
      <c r="H226" s="269"/>
      <c r="I226" s="270"/>
    </row>
    <row r="227" ht="22.5" spans="1:9">
      <c r="A227" s="269">
        <v>661001</v>
      </c>
      <c r="B227" s="269">
        <v>221</v>
      </c>
      <c r="C227" s="270" t="s">
        <v>275</v>
      </c>
      <c r="D227" s="269"/>
      <c r="E227" s="270" t="s">
        <v>275</v>
      </c>
      <c r="F227" s="270" t="s">
        <v>11</v>
      </c>
      <c r="G227" s="269" t="s">
        <v>12</v>
      </c>
      <c r="H227" s="269"/>
      <c r="I227" s="270"/>
    </row>
    <row r="228" ht="22.5" spans="1:9">
      <c r="A228" s="269">
        <v>662001</v>
      </c>
      <c r="B228" s="269">
        <v>222</v>
      </c>
      <c r="C228" s="270" t="s">
        <v>276</v>
      </c>
      <c r="D228" s="269"/>
      <c r="E228" s="270" t="s">
        <v>276</v>
      </c>
      <c r="F228" s="270" t="s">
        <v>11</v>
      </c>
      <c r="G228" s="269" t="s">
        <v>12</v>
      </c>
      <c r="H228" s="269"/>
      <c r="I228" s="270"/>
    </row>
    <row r="229" ht="22.5" spans="1:9">
      <c r="A229" s="269">
        <v>663001</v>
      </c>
      <c r="B229" s="269">
        <v>223</v>
      </c>
      <c r="C229" s="270" t="s">
        <v>277</v>
      </c>
      <c r="D229" s="269"/>
      <c r="E229" s="270" t="s">
        <v>277</v>
      </c>
      <c r="F229" s="270" t="s">
        <v>11</v>
      </c>
      <c r="G229" s="269" t="s">
        <v>12</v>
      </c>
      <c r="H229" s="269"/>
      <c r="I229" s="270"/>
    </row>
    <row r="230" ht="22.5" spans="1:9">
      <c r="A230" s="269">
        <v>664001</v>
      </c>
      <c r="B230" s="269">
        <v>224</v>
      </c>
      <c r="C230" s="270" t="s">
        <v>278</v>
      </c>
      <c r="D230" s="269"/>
      <c r="E230" s="270" t="s">
        <v>278</v>
      </c>
      <c r="F230" s="270" t="s">
        <v>11</v>
      </c>
      <c r="G230" s="269" t="s">
        <v>12</v>
      </c>
      <c r="H230" s="269"/>
      <c r="I230" s="270"/>
    </row>
    <row r="231" ht="22.5" spans="1:9">
      <c r="A231" s="269">
        <v>665001</v>
      </c>
      <c r="B231" s="269">
        <v>225</v>
      </c>
      <c r="C231" s="270" t="s">
        <v>279</v>
      </c>
      <c r="D231" s="269"/>
      <c r="E231" s="270" t="s">
        <v>279</v>
      </c>
      <c r="F231" s="270" t="s">
        <v>11</v>
      </c>
      <c r="G231" s="269" t="s">
        <v>12</v>
      </c>
      <c r="H231" s="269"/>
      <c r="I231" s="270"/>
    </row>
    <row r="232" ht="22.5" spans="1:9">
      <c r="A232" s="269">
        <v>666001</v>
      </c>
      <c r="B232" s="269">
        <v>226</v>
      </c>
      <c r="C232" s="270" t="s">
        <v>280</v>
      </c>
      <c r="D232" s="269"/>
      <c r="E232" s="270" t="s">
        <v>280</v>
      </c>
      <c r="F232" s="270" t="s">
        <v>11</v>
      </c>
      <c r="G232" s="269" t="s">
        <v>12</v>
      </c>
      <c r="H232" s="269"/>
      <c r="I232" s="270"/>
    </row>
    <row r="233" ht="22.5" spans="1:9">
      <c r="A233" s="269">
        <v>667001</v>
      </c>
      <c r="B233" s="269">
        <v>227</v>
      </c>
      <c r="C233" s="270" t="s">
        <v>281</v>
      </c>
      <c r="D233" s="269"/>
      <c r="E233" s="270" t="s">
        <v>281</v>
      </c>
      <c r="F233" s="270" t="s">
        <v>11</v>
      </c>
      <c r="G233" s="269" t="s">
        <v>12</v>
      </c>
      <c r="H233" s="269"/>
      <c r="I233" s="270"/>
    </row>
    <row r="234" ht="22.5" spans="1:9">
      <c r="A234" s="269">
        <v>668001</v>
      </c>
      <c r="B234" s="269">
        <v>228</v>
      </c>
      <c r="C234" s="270" t="s">
        <v>282</v>
      </c>
      <c r="D234" s="269"/>
      <c r="E234" s="270" t="s">
        <v>282</v>
      </c>
      <c r="F234" s="270" t="s">
        <v>11</v>
      </c>
      <c r="G234" s="269" t="s">
        <v>12</v>
      </c>
      <c r="H234" s="269"/>
      <c r="I234" s="270"/>
    </row>
    <row r="235" ht="22.5" spans="1:9">
      <c r="A235" s="269">
        <v>669001</v>
      </c>
      <c r="B235" s="269">
        <v>229</v>
      </c>
      <c r="C235" s="270" t="s">
        <v>283</v>
      </c>
      <c r="D235" s="269"/>
      <c r="E235" s="270" t="s">
        <v>283</v>
      </c>
      <c r="F235" s="270" t="s">
        <v>11</v>
      </c>
      <c r="G235" s="269" t="s">
        <v>12</v>
      </c>
      <c r="H235" s="269"/>
      <c r="I235" s="270"/>
    </row>
    <row r="236" ht="22.5" spans="1:9">
      <c r="A236" s="269">
        <v>670001</v>
      </c>
      <c r="B236" s="269">
        <v>230</v>
      </c>
      <c r="C236" s="270" t="s">
        <v>284</v>
      </c>
      <c r="D236" s="269"/>
      <c r="E236" s="270" t="s">
        <v>284</v>
      </c>
      <c r="F236" s="270" t="s">
        <v>11</v>
      </c>
      <c r="G236" s="269" t="s">
        <v>12</v>
      </c>
      <c r="H236" s="269"/>
      <c r="I236" s="270"/>
    </row>
    <row r="237" ht="22.5" spans="1:9">
      <c r="A237" s="269">
        <v>671001</v>
      </c>
      <c r="B237" s="269">
        <v>231</v>
      </c>
      <c r="C237" s="270" t="s">
        <v>285</v>
      </c>
      <c r="D237" s="269"/>
      <c r="E237" s="270" t="s">
        <v>285</v>
      </c>
      <c r="F237" s="270" t="s">
        <v>11</v>
      </c>
      <c r="G237" s="269" t="s">
        <v>12</v>
      </c>
      <c r="H237" s="269"/>
      <c r="I237" s="270"/>
    </row>
    <row r="238" ht="22.5" spans="1:9">
      <c r="A238" s="269">
        <v>672001</v>
      </c>
      <c r="B238" s="269">
        <v>232</v>
      </c>
      <c r="C238" s="270" t="s">
        <v>286</v>
      </c>
      <c r="D238" s="269"/>
      <c r="E238" s="270" t="s">
        <v>286</v>
      </c>
      <c r="F238" s="270" t="s">
        <v>11</v>
      </c>
      <c r="G238" s="269" t="s">
        <v>12</v>
      </c>
      <c r="H238" s="269"/>
      <c r="I238" s="270"/>
    </row>
    <row r="239" ht="22.5" spans="1:9">
      <c r="A239" s="269">
        <v>673001</v>
      </c>
      <c r="B239" s="269">
        <v>233</v>
      </c>
      <c r="C239" s="270" t="s">
        <v>287</v>
      </c>
      <c r="D239" s="269"/>
      <c r="E239" s="270" t="s">
        <v>287</v>
      </c>
      <c r="F239" s="270" t="s">
        <v>11</v>
      </c>
      <c r="G239" s="269" t="s">
        <v>12</v>
      </c>
      <c r="H239" s="269"/>
      <c r="I239" s="270"/>
    </row>
    <row r="240" ht="22.5" spans="1:9">
      <c r="A240" s="269">
        <v>674001</v>
      </c>
      <c r="B240" s="269">
        <v>234</v>
      </c>
      <c r="C240" s="270" t="s">
        <v>288</v>
      </c>
      <c r="D240" s="269"/>
      <c r="E240" s="270" t="s">
        <v>288</v>
      </c>
      <c r="F240" s="270" t="s">
        <v>11</v>
      </c>
      <c r="G240" s="269" t="s">
        <v>12</v>
      </c>
      <c r="H240" s="269"/>
      <c r="I240" s="270"/>
    </row>
    <row r="241" ht="22.5" spans="1:9">
      <c r="A241" s="269">
        <v>675001</v>
      </c>
      <c r="B241" s="269">
        <v>235</v>
      </c>
      <c r="C241" s="270" t="s">
        <v>289</v>
      </c>
      <c r="D241" s="269"/>
      <c r="E241" s="270" t="s">
        <v>289</v>
      </c>
      <c r="F241" s="270" t="s">
        <v>11</v>
      </c>
      <c r="G241" s="269" t="s">
        <v>12</v>
      </c>
      <c r="H241" s="269"/>
      <c r="I241" s="270"/>
    </row>
    <row r="242" ht="22.5" spans="1:9">
      <c r="A242" s="269">
        <v>676001</v>
      </c>
      <c r="B242" s="269">
        <v>236</v>
      </c>
      <c r="C242" s="270" t="s">
        <v>290</v>
      </c>
      <c r="D242" s="269"/>
      <c r="E242" s="270" t="s">
        <v>290</v>
      </c>
      <c r="F242" s="270" t="s">
        <v>11</v>
      </c>
      <c r="G242" s="269" t="s">
        <v>12</v>
      </c>
      <c r="H242" s="269"/>
      <c r="I242" s="270"/>
    </row>
    <row r="243" ht="22.5" spans="1:9">
      <c r="A243" s="269">
        <v>677001</v>
      </c>
      <c r="B243" s="269">
        <v>237</v>
      </c>
      <c r="C243" s="270" t="s">
        <v>291</v>
      </c>
      <c r="D243" s="269"/>
      <c r="E243" s="270" t="s">
        <v>291</v>
      </c>
      <c r="F243" s="270" t="s">
        <v>11</v>
      </c>
      <c r="G243" s="269" t="s">
        <v>12</v>
      </c>
      <c r="H243" s="269"/>
      <c r="I243" s="270"/>
    </row>
    <row r="244" ht="22.5" spans="1:9">
      <c r="A244" s="269">
        <v>678001</v>
      </c>
      <c r="B244" s="269">
        <v>238</v>
      </c>
      <c r="C244" s="270" t="s">
        <v>292</v>
      </c>
      <c r="D244" s="269"/>
      <c r="E244" s="270" t="s">
        <v>292</v>
      </c>
      <c r="F244" s="270" t="s">
        <v>11</v>
      </c>
      <c r="G244" s="269" t="s">
        <v>12</v>
      </c>
      <c r="H244" s="269"/>
      <c r="I244" s="270"/>
    </row>
    <row r="245" ht="22.5" spans="1:9">
      <c r="A245" s="269">
        <v>194001</v>
      </c>
      <c r="B245" s="269">
        <v>239</v>
      </c>
      <c r="C245" s="270" t="s">
        <v>293</v>
      </c>
      <c r="D245" s="269" t="s">
        <v>16</v>
      </c>
      <c r="E245" s="270" t="s">
        <v>294</v>
      </c>
      <c r="F245" s="270" t="s">
        <v>34</v>
      </c>
      <c r="G245" s="269" t="s">
        <v>12</v>
      </c>
      <c r="H245" s="269"/>
      <c r="I245" s="270"/>
    </row>
    <row r="246" ht="22.5" spans="1:9">
      <c r="A246" s="269">
        <v>701001</v>
      </c>
      <c r="B246" s="269">
        <v>240</v>
      </c>
      <c r="C246" s="270" t="s">
        <v>295</v>
      </c>
      <c r="D246" s="269"/>
      <c r="E246" s="270" t="s">
        <v>295</v>
      </c>
      <c r="F246" s="270" t="s">
        <v>296</v>
      </c>
      <c r="G246" s="269" t="s">
        <v>12</v>
      </c>
      <c r="H246" s="269"/>
      <c r="I246" s="270"/>
    </row>
    <row r="247" ht="22.5" spans="1:9">
      <c r="A247" s="269">
        <v>702001</v>
      </c>
      <c r="B247" s="269">
        <v>241</v>
      </c>
      <c r="C247" s="270" t="s">
        <v>297</v>
      </c>
      <c r="D247" s="269"/>
      <c r="E247" s="270" t="s">
        <v>297</v>
      </c>
      <c r="F247" s="270" t="s">
        <v>296</v>
      </c>
      <c r="G247" s="269" t="s">
        <v>12</v>
      </c>
      <c r="H247" s="269"/>
      <c r="I247" s="270"/>
    </row>
    <row r="248" ht="22.5" spans="1:9">
      <c r="A248" s="269">
        <v>703001</v>
      </c>
      <c r="B248" s="269">
        <v>242</v>
      </c>
      <c r="C248" s="270" t="s">
        <v>298</v>
      </c>
      <c r="D248" s="269"/>
      <c r="E248" s="270" t="s">
        <v>298</v>
      </c>
      <c r="F248" s="270" t="s">
        <v>296</v>
      </c>
      <c r="G248" s="269" t="s">
        <v>12</v>
      </c>
      <c r="H248" s="269"/>
      <c r="I248" s="270"/>
    </row>
    <row r="249" ht="22.5" spans="1:9">
      <c r="A249" s="269">
        <v>250062</v>
      </c>
      <c r="B249" s="269">
        <v>243</v>
      </c>
      <c r="C249" s="270" t="s">
        <v>299</v>
      </c>
      <c r="D249" s="269"/>
      <c r="E249" s="270" t="s">
        <v>299</v>
      </c>
      <c r="F249" s="270" t="s">
        <v>20</v>
      </c>
      <c r="G249" s="269" t="s">
        <v>175</v>
      </c>
      <c r="H249" s="269"/>
      <c r="I249" s="270"/>
    </row>
    <row r="250" ht="22.5" spans="1:9">
      <c r="A250" s="269">
        <v>250063</v>
      </c>
      <c r="B250" s="269">
        <v>244</v>
      </c>
      <c r="C250" s="270" t="s">
        <v>300</v>
      </c>
      <c r="D250" s="269"/>
      <c r="E250" s="270" t="s">
        <v>300</v>
      </c>
      <c r="F250" s="270" t="s">
        <v>20</v>
      </c>
      <c r="G250" s="269" t="s">
        <v>175</v>
      </c>
      <c r="H250" s="269"/>
      <c r="I250" s="270"/>
    </row>
    <row r="251" ht="22.5" spans="1:9">
      <c r="A251" s="269">
        <v>429001</v>
      </c>
      <c r="B251" s="269">
        <v>245</v>
      </c>
      <c r="C251" s="270" t="s">
        <v>301</v>
      </c>
      <c r="D251" s="269"/>
      <c r="E251" s="270" t="s">
        <v>301</v>
      </c>
      <c r="F251" s="270" t="s">
        <v>31</v>
      </c>
      <c r="G251" s="269" t="s">
        <v>12</v>
      </c>
      <c r="H251" s="269"/>
      <c r="I251" s="270"/>
    </row>
    <row r="252" ht="22.5" spans="1:9">
      <c r="A252" s="269">
        <v>145001</v>
      </c>
      <c r="B252" s="269">
        <v>246</v>
      </c>
      <c r="C252" s="270" t="s">
        <v>302</v>
      </c>
      <c r="D252" s="269"/>
      <c r="E252" s="270" t="s">
        <v>302</v>
      </c>
      <c r="F252" s="270" t="s">
        <v>11</v>
      </c>
      <c r="G252" s="269" t="s">
        <v>12</v>
      </c>
      <c r="H252" s="269"/>
      <c r="I252" s="270"/>
    </row>
    <row r="253" ht="22.5" spans="1:9">
      <c r="A253" s="269">
        <v>170001</v>
      </c>
      <c r="B253" s="269">
        <v>247</v>
      </c>
      <c r="C253" s="270" t="s">
        <v>303</v>
      </c>
      <c r="D253" s="269"/>
      <c r="E253" s="270" t="s">
        <v>303</v>
      </c>
      <c r="F253" s="270" t="s">
        <v>11</v>
      </c>
      <c r="G253" s="269" t="s">
        <v>12</v>
      </c>
      <c r="H253" s="269"/>
      <c r="I253" s="270"/>
    </row>
    <row r="254" ht="22.5" spans="1:9">
      <c r="A254" s="269">
        <v>171001</v>
      </c>
      <c r="B254" s="269">
        <v>248</v>
      </c>
      <c r="C254" s="270" t="s">
        <v>304</v>
      </c>
      <c r="D254" s="269"/>
      <c r="E254" s="270" t="s">
        <v>304</v>
      </c>
      <c r="F254" s="270" t="s">
        <v>11</v>
      </c>
      <c r="G254" s="269" t="s">
        <v>12</v>
      </c>
      <c r="H254" s="269"/>
      <c r="I254" s="270"/>
    </row>
    <row r="255" ht="22.5" spans="1:9">
      <c r="A255" s="269">
        <v>156001</v>
      </c>
      <c r="B255" s="269">
        <v>249</v>
      </c>
      <c r="C255" s="270" t="s">
        <v>305</v>
      </c>
      <c r="D255" s="269" t="s">
        <v>16</v>
      </c>
      <c r="E255" s="270" t="s">
        <v>306</v>
      </c>
      <c r="F255" s="270" t="s">
        <v>11</v>
      </c>
      <c r="G255" s="269" t="s">
        <v>12</v>
      </c>
      <c r="H255" s="269"/>
      <c r="I255" s="270"/>
    </row>
    <row r="256" ht="22.5" spans="1:9">
      <c r="A256" s="271">
        <v>177001</v>
      </c>
      <c r="B256" s="271">
        <v>250</v>
      </c>
      <c r="C256" s="272"/>
      <c r="D256" s="271"/>
      <c r="E256" s="272" t="s">
        <v>307</v>
      </c>
      <c r="F256" s="272" t="s">
        <v>11</v>
      </c>
      <c r="G256" s="271" t="s">
        <v>12</v>
      </c>
      <c r="H256" s="271"/>
      <c r="I256" s="272" t="s">
        <v>308</v>
      </c>
    </row>
    <row r="257" ht="22.5" spans="1:9">
      <c r="A257" s="271">
        <v>302001</v>
      </c>
      <c r="B257" s="271">
        <v>251</v>
      </c>
      <c r="C257" s="272"/>
      <c r="D257" s="271"/>
      <c r="E257" s="272" t="s">
        <v>309</v>
      </c>
      <c r="F257" s="272" t="s">
        <v>44</v>
      </c>
      <c r="G257" s="271" t="s">
        <v>12</v>
      </c>
      <c r="H257" s="271"/>
      <c r="I257" s="272" t="s">
        <v>308</v>
      </c>
    </row>
    <row r="258" ht="22.5" spans="1:9">
      <c r="A258" s="271">
        <v>313001</v>
      </c>
      <c r="B258" s="271">
        <v>252</v>
      </c>
      <c r="C258" s="272"/>
      <c r="D258" s="271"/>
      <c r="E258" s="272" t="s">
        <v>310</v>
      </c>
      <c r="F258" s="272" t="s">
        <v>44</v>
      </c>
      <c r="G258" s="271" t="s">
        <v>12</v>
      </c>
      <c r="H258" s="271"/>
      <c r="I258" s="272"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6" sqref="E16"/>
    </sheetView>
  </sheetViews>
  <sheetFormatPr defaultColWidth="31.125" defaultRowHeight="13.5"/>
  <cols>
    <col min="1" max="1" width="16.5" customWidth="1"/>
    <col min="2" max="2" width="10.75" customWidth="1"/>
    <col min="3" max="3" width="12.25" customWidth="1"/>
    <col min="4" max="4" width="12.375" customWidth="1"/>
    <col min="5" max="5" width="14.125" customWidth="1"/>
    <col min="6" max="6" width="9.625" customWidth="1"/>
    <col min="7" max="8" width="9" customWidth="1"/>
    <col min="9" max="9" width="11.125" customWidth="1"/>
    <col min="10" max="10" width="8.25" customWidth="1"/>
    <col min="11" max="11" width="9.875" customWidth="1"/>
    <col min="12" max="255" width="9" customWidth="1"/>
  </cols>
  <sheetData>
    <row r="1" ht="18" customHeight="1" spans="1:6">
      <c r="A1" s="28" t="s">
        <v>528</v>
      </c>
      <c r="B1" s="29"/>
      <c r="C1" s="29"/>
      <c r="D1" s="29"/>
      <c r="E1" s="29"/>
      <c r="F1" s="29"/>
    </row>
    <row r="2" ht="34.5" customHeight="1" spans="1:11">
      <c r="A2" s="30" t="s">
        <v>529</v>
      </c>
      <c r="B2" s="30"/>
      <c r="C2" s="30"/>
      <c r="D2" s="30"/>
      <c r="E2" s="30"/>
      <c r="F2" s="30"/>
      <c r="G2" s="30"/>
      <c r="H2" s="30"/>
      <c r="I2" s="30"/>
      <c r="J2" s="30"/>
      <c r="K2" s="30"/>
    </row>
    <row r="3" ht="22.5" customHeight="1" spans="1:11">
      <c r="A3" s="29"/>
      <c r="B3" s="29"/>
      <c r="C3" s="29"/>
      <c r="D3" s="29"/>
      <c r="E3" s="29"/>
      <c r="F3" s="29"/>
      <c r="K3" t="s">
        <v>313</v>
      </c>
    </row>
    <row r="4" ht="24" customHeight="1" spans="1:11">
      <c r="A4" s="31" t="s">
        <v>316</v>
      </c>
      <c r="B4" s="32" t="s">
        <v>318</v>
      </c>
      <c r="C4" s="32" t="s">
        <v>477</v>
      </c>
      <c r="D4" s="32" t="s">
        <v>463</v>
      </c>
      <c r="E4" s="32" t="s">
        <v>465</v>
      </c>
      <c r="F4" s="32" t="s">
        <v>466</v>
      </c>
      <c r="G4" s="32" t="s">
        <v>467</v>
      </c>
      <c r="H4" s="32"/>
      <c r="I4" s="32" t="s">
        <v>469</v>
      </c>
      <c r="J4" s="32" t="s">
        <v>470</v>
      </c>
      <c r="K4" s="32" t="s">
        <v>475</v>
      </c>
    </row>
    <row r="5" s="27" customFormat="1" ht="52.5" customHeight="1" spans="1:11">
      <c r="A5" s="31"/>
      <c r="B5" s="32"/>
      <c r="C5" s="32"/>
      <c r="D5" s="32"/>
      <c r="E5" s="32"/>
      <c r="F5" s="32"/>
      <c r="G5" s="32" t="s">
        <v>483</v>
      </c>
      <c r="H5" s="32" t="s">
        <v>530</v>
      </c>
      <c r="I5" s="32"/>
      <c r="J5" s="32"/>
      <c r="K5" s="32"/>
    </row>
    <row r="6" ht="20.1" customHeight="1" spans="1:11">
      <c r="A6" s="33" t="s">
        <v>457</v>
      </c>
      <c r="B6" s="34">
        <f>SUM(B7:B9)</f>
        <v>128.65</v>
      </c>
      <c r="C6" s="34">
        <f>SUM(C7:C9)</f>
        <v>36.65</v>
      </c>
      <c r="D6" s="34">
        <f>SUM(D7:D9)</f>
        <v>92</v>
      </c>
      <c r="E6" s="34"/>
      <c r="F6" s="34"/>
      <c r="G6" s="34"/>
      <c r="H6" s="34"/>
      <c r="I6" s="34"/>
      <c r="J6" s="34"/>
      <c r="K6" s="34"/>
    </row>
    <row r="7" ht="20.1" customHeight="1" spans="1:11">
      <c r="A7" s="35" t="s">
        <v>531</v>
      </c>
      <c r="B7" s="34">
        <f>SUM(C7:K7)</f>
        <v>118.65</v>
      </c>
      <c r="C7" s="34">
        <v>36.65</v>
      </c>
      <c r="D7" s="34">
        <v>82</v>
      </c>
      <c r="E7" s="34"/>
      <c r="F7" s="34"/>
      <c r="G7" s="34"/>
      <c r="H7" s="34"/>
      <c r="I7" s="34"/>
      <c r="J7" s="34"/>
      <c r="K7" s="34"/>
    </row>
    <row r="8" ht="20.1" customHeight="1" spans="1:11">
      <c r="A8" s="35" t="s">
        <v>532</v>
      </c>
      <c r="B8" s="34">
        <f>SUM(C8:K8)</f>
        <v>10</v>
      </c>
      <c r="C8" s="34"/>
      <c r="D8" s="34">
        <v>10</v>
      </c>
      <c r="E8" s="34"/>
      <c r="F8" s="34"/>
      <c r="G8" s="34"/>
      <c r="H8" s="34"/>
      <c r="I8" s="34"/>
      <c r="J8" s="34"/>
      <c r="K8" s="34"/>
    </row>
    <row r="9" ht="20.1" customHeight="1" spans="1:11">
      <c r="A9" s="35" t="s">
        <v>533</v>
      </c>
      <c r="B9" s="34"/>
      <c r="C9" s="34"/>
      <c r="D9" s="34"/>
      <c r="E9" s="34"/>
      <c r="F9" s="34"/>
      <c r="G9" s="34"/>
      <c r="H9" s="34"/>
      <c r="I9" s="34"/>
      <c r="J9" s="34"/>
      <c r="K9" s="3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5"/>
  <sheetViews>
    <sheetView workbookViewId="0">
      <selection activeCell="A1" sqref="$A1:$XFD1048576"/>
    </sheetView>
  </sheetViews>
  <sheetFormatPr defaultColWidth="9" defaultRowHeight="13.5" outlineLevelCol="4"/>
  <cols>
    <col min="1" max="1" width="11.5" style="2" customWidth="1"/>
    <col min="2" max="2" width="38" style="2" customWidth="1"/>
    <col min="3" max="3" width="9.5" style="2" customWidth="1"/>
    <col min="4" max="4" width="11.125" style="2" customWidth="1"/>
    <col min="5" max="5" width="15.625" style="2" customWidth="1"/>
    <col min="6" max="16384" width="9" style="2"/>
  </cols>
  <sheetData>
    <row r="2" s="1" customFormat="1" ht="31.5" customHeight="1" spans="1:5">
      <c r="A2" s="3" t="s">
        <v>534</v>
      </c>
      <c r="B2" s="3"/>
      <c r="C2" s="3"/>
      <c r="D2" s="3"/>
      <c r="E2" s="3"/>
    </row>
    <row r="3" s="1" customFormat="1" ht="19.9" customHeight="1" spans="1:5">
      <c r="A3" s="4" t="s">
        <v>535</v>
      </c>
      <c r="B3" s="5" t="s">
        <v>536</v>
      </c>
      <c r="C3" s="6"/>
      <c r="D3" s="4" t="s">
        <v>537</v>
      </c>
      <c r="E3" s="4" t="s">
        <v>313</v>
      </c>
    </row>
    <row r="4" s="1" customFormat="1" ht="24" customHeight="1" spans="1:5">
      <c r="A4" s="7" t="s">
        <v>538</v>
      </c>
      <c r="B4" s="8" t="s">
        <v>539</v>
      </c>
      <c r="C4" s="9"/>
      <c r="D4" s="7" t="s">
        <v>540</v>
      </c>
      <c r="E4" s="8" t="s">
        <v>541</v>
      </c>
    </row>
    <row r="5" s="1" customFormat="1" ht="19.15" customHeight="1" spans="1:5">
      <c r="A5" s="7" t="s">
        <v>542</v>
      </c>
      <c r="B5" s="10">
        <v>1000</v>
      </c>
      <c r="C5" s="11"/>
      <c r="D5" s="11"/>
      <c r="E5" s="12"/>
    </row>
    <row r="6" s="1" customFormat="1" ht="21" customHeight="1" spans="1:5">
      <c r="A6" s="7"/>
      <c r="B6" s="13"/>
      <c r="C6" s="14"/>
      <c r="D6" s="14"/>
      <c r="E6" s="15"/>
    </row>
    <row r="7" s="1" customFormat="1" ht="93.75" customHeight="1" spans="1:5">
      <c r="A7" s="7" t="s">
        <v>543</v>
      </c>
      <c r="B7" s="16" t="s">
        <v>544</v>
      </c>
      <c r="C7" s="17"/>
      <c r="D7" s="17"/>
      <c r="E7" s="18"/>
    </row>
    <row r="8" s="1" customFormat="1" ht="95.25" customHeight="1" spans="1:5">
      <c r="A8" s="7" t="s">
        <v>545</v>
      </c>
      <c r="B8" s="19" t="s">
        <v>546</v>
      </c>
      <c r="C8" s="19"/>
      <c r="D8" s="19"/>
      <c r="E8" s="19"/>
    </row>
    <row r="9" s="1" customFormat="1" ht="85.5" customHeight="1" spans="1:5">
      <c r="A9" s="7" t="s">
        <v>547</v>
      </c>
      <c r="B9" s="19" t="s">
        <v>548</v>
      </c>
      <c r="C9" s="19"/>
      <c r="D9" s="19"/>
      <c r="E9" s="19"/>
    </row>
    <row r="10" s="1" customFormat="1" ht="20.1" customHeight="1" spans="1:5">
      <c r="A10" s="7" t="s">
        <v>549</v>
      </c>
      <c r="B10" s="8" t="s">
        <v>550</v>
      </c>
      <c r="C10" s="9" t="s">
        <v>551</v>
      </c>
      <c r="D10" s="8" t="s">
        <v>552</v>
      </c>
      <c r="E10" s="9" t="s">
        <v>553</v>
      </c>
    </row>
    <row r="11" s="1" customFormat="1" ht="18" customHeight="1" spans="1:5">
      <c r="A11" s="20"/>
      <c r="B11" s="21" t="s">
        <v>554</v>
      </c>
      <c r="C11" s="22">
        <v>0.1</v>
      </c>
      <c r="D11" s="9" t="s">
        <v>555</v>
      </c>
      <c r="E11" s="9" t="s">
        <v>556</v>
      </c>
    </row>
    <row r="12" s="1" customFormat="1" ht="18" customHeight="1" spans="1:5">
      <c r="A12" s="20"/>
      <c r="B12" s="21" t="s">
        <v>557</v>
      </c>
      <c r="C12" s="22">
        <v>0.05</v>
      </c>
      <c r="D12" s="9" t="s">
        <v>558</v>
      </c>
      <c r="E12" s="9" t="s">
        <v>559</v>
      </c>
    </row>
    <row r="13" s="1" customFormat="1" ht="18" customHeight="1" spans="1:5">
      <c r="A13" s="20"/>
      <c r="B13" s="21" t="s">
        <v>560</v>
      </c>
      <c r="C13" s="22">
        <v>0.05</v>
      </c>
      <c r="D13" s="9" t="s">
        <v>561</v>
      </c>
      <c r="E13" s="23" t="s">
        <v>562</v>
      </c>
    </row>
    <row r="14" s="1" customFormat="1" ht="18" customHeight="1" spans="1:5">
      <c r="A14" s="20"/>
      <c r="B14" s="21" t="s">
        <v>563</v>
      </c>
      <c r="C14" s="22">
        <v>0.1</v>
      </c>
      <c r="D14" s="9" t="s">
        <v>561</v>
      </c>
      <c r="E14" s="23" t="s">
        <v>562</v>
      </c>
    </row>
    <row r="15" s="1" customFormat="1" ht="18" customHeight="1" spans="1:5">
      <c r="A15" s="20"/>
      <c r="B15" s="21" t="s">
        <v>564</v>
      </c>
      <c r="C15" s="22">
        <v>0.1</v>
      </c>
      <c r="D15" s="9" t="s">
        <v>561</v>
      </c>
      <c r="E15" s="23" t="s">
        <v>562</v>
      </c>
    </row>
    <row r="16" s="1" customFormat="1" ht="18" customHeight="1" spans="1:5">
      <c r="A16" s="20"/>
      <c r="B16" s="21" t="s">
        <v>565</v>
      </c>
      <c r="C16" s="22">
        <v>0.02</v>
      </c>
      <c r="D16" s="9" t="s">
        <v>561</v>
      </c>
      <c r="E16" s="23" t="s">
        <v>562</v>
      </c>
    </row>
    <row r="17" s="1" customFormat="1" ht="18" customHeight="1" spans="1:5">
      <c r="A17" s="20"/>
      <c r="B17" s="21" t="s">
        <v>566</v>
      </c>
      <c r="C17" s="22">
        <v>0.05</v>
      </c>
      <c r="D17" s="9" t="s">
        <v>561</v>
      </c>
      <c r="E17" s="23" t="s">
        <v>562</v>
      </c>
    </row>
    <row r="18" s="1" customFormat="1" ht="18" customHeight="1" spans="1:5">
      <c r="A18" s="20"/>
      <c r="B18" s="21" t="s">
        <v>567</v>
      </c>
      <c r="C18" s="22">
        <v>0.03</v>
      </c>
      <c r="D18" s="9" t="s">
        <v>568</v>
      </c>
      <c r="E18" s="23" t="s">
        <v>569</v>
      </c>
    </row>
    <row r="19" s="1" customFormat="1" ht="18" customHeight="1" spans="1:5">
      <c r="A19" s="20"/>
      <c r="B19" s="21" t="s">
        <v>570</v>
      </c>
      <c r="C19" s="22">
        <v>0.05</v>
      </c>
      <c r="D19" s="9" t="s">
        <v>571</v>
      </c>
      <c r="E19" s="23" t="s">
        <v>572</v>
      </c>
    </row>
    <row r="20" s="1" customFormat="1" ht="18" customHeight="1" spans="1:5">
      <c r="A20" s="20"/>
      <c r="B20" s="21" t="s">
        <v>573</v>
      </c>
      <c r="C20" s="22">
        <v>0.1</v>
      </c>
      <c r="D20" s="9" t="s">
        <v>571</v>
      </c>
      <c r="E20" s="23" t="s">
        <v>572</v>
      </c>
    </row>
    <row r="21" s="1" customFormat="1" ht="18" customHeight="1" spans="1:5">
      <c r="A21" s="20"/>
      <c r="B21" s="21" t="s">
        <v>574</v>
      </c>
      <c r="C21" s="22">
        <v>0.05</v>
      </c>
      <c r="D21" s="9" t="s">
        <v>571</v>
      </c>
      <c r="E21" s="23" t="s">
        <v>575</v>
      </c>
    </row>
    <row r="22" s="1" customFormat="1" ht="18" customHeight="1" spans="1:5">
      <c r="A22" s="20"/>
      <c r="B22" s="21" t="s">
        <v>576</v>
      </c>
      <c r="C22" s="22">
        <v>0.05</v>
      </c>
      <c r="D22" s="24" t="s">
        <v>561</v>
      </c>
      <c r="E22" s="23" t="s">
        <v>562</v>
      </c>
    </row>
    <row r="23" s="1" customFormat="1" ht="18" customHeight="1" spans="1:5">
      <c r="A23" s="20"/>
      <c r="B23" s="21" t="s">
        <v>577</v>
      </c>
      <c r="C23" s="22">
        <v>0.05</v>
      </c>
      <c r="D23" s="24" t="s">
        <v>561</v>
      </c>
      <c r="E23" s="23" t="s">
        <v>562</v>
      </c>
    </row>
    <row r="24" s="1" customFormat="1" ht="18" customHeight="1" spans="1:5">
      <c r="A24" s="20"/>
      <c r="B24" s="21" t="s">
        <v>578</v>
      </c>
      <c r="C24" s="22">
        <v>0.1</v>
      </c>
      <c r="D24" s="9" t="s">
        <v>561</v>
      </c>
      <c r="E24" s="9" t="s">
        <v>579</v>
      </c>
    </row>
    <row r="25" s="1" customFormat="1" ht="18" customHeight="1" spans="1:5">
      <c r="A25" s="20"/>
      <c r="B25" s="21" t="s">
        <v>580</v>
      </c>
      <c r="C25" s="22">
        <v>0.1</v>
      </c>
      <c r="D25" s="9" t="s">
        <v>561</v>
      </c>
      <c r="E25" s="23" t="s">
        <v>562</v>
      </c>
    </row>
  </sheetData>
  <mergeCells count="9">
    <mergeCell ref="A2:E2"/>
    <mergeCell ref="B3:C3"/>
    <mergeCell ref="B4:C4"/>
    <mergeCell ref="B7:E7"/>
    <mergeCell ref="B8:E8"/>
    <mergeCell ref="B9:E9"/>
    <mergeCell ref="A5:A6"/>
    <mergeCell ref="A10:A25"/>
    <mergeCell ref="B5:E6"/>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1"/>
  <sheetViews>
    <sheetView workbookViewId="0">
      <selection activeCell="A1" sqref="$A1:$XFD1048576"/>
    </sheetView>
  </sheetViews>
  <sheetFormatPr defaultColWidth="9" defaultRowHeight="13.5" outlineLevelCol="4"/>
  <cols>
    <col min="1" max="1" width="11.5" style="2" customWidth="1"/>
    <col min="2" max="2" width="32.5" style="2" customWidth="1"/>
    <col min="3" max="3" width="9.5" style="2" customWidth="1"/>
    <col min="4" max="4" width="11.75" style="2" customWidth="1"/>
    <col min="5" max="5" width="22.625" style="2" customWidth="1"/>
    <col min="6" max="16384" width="9" style="2"/>
  </cols>
  <sheetData>
    <row r="2" s="1" customFormat="1" ht="31.5" customHeight="1" spans="1:5">
      <c r="A2" s="3" t="s">
        <v>534</v>
      </c>
      <c r="B2" s="3"/>
      <c r="C2" s="3"/>
      <c r="D2" s="3"/>
      <c r="E2" s="3"/>
    </row>
    <row r="3" s="1" customFormat="1" ht="19.9" customHeight="1" spans="1:5">
      <c r="A3" s="4" t="s">
        <v>535</v>
      </c>
      <c r="B3" s="5" t="s">
        <v>536</v>
      </c>
      <c r="C3" s="6"/>
      <c r="D3" s="4" t="s">
        <v>537</v>
      </c>
      <c r="E3" s="4" t="s">
        <v>313</v>
      </c>
    </row>
    <row r="4" s="1" customFormat="1" ht="24" customHeight="1" spans="1:5">
      <c r="A4" s="7" t="s">
        <v>538</v>
      </c>
      <c r="B4" s="8" t="s">
        <v>581</v>
      </c>
      <c r="C4" s="9"/>
      <c r="D4" s="7" t="s">
        <v>540</v>
      </c>
      <c r="E4" s="8" t="s">
        <v>541</v>
      </c>
    </row>
    <row r="5" s="1" customFormat="1" ht="19.15" customHeight="1" spans="1:5">
      <c r="A5" s="7" t="s">
        <v>542</v>
      </c>
      <c r="B5" s="10">
        <v>1500</v>
      </c>
      <c r="C5" s="11"/>
      <c r="D5" s="11"/>
      <c r="E5" s="12"/>
    </row>
    <row r="6" s="1" customFormat="1" ht="21" customHeight="1" spans="1:5">
      <c r="A6" s="7"/>
      <c r="B6" s="13"/>
      <c r="C6" s="14"/>
      <c r="D6" s="14"/>
      <c r="E6" s="15"/>
    </row>
    <row r="7" s="1" customFormat="1" ht="93.75" customHeight="1" spans="1:5">
      <c r="A7" s="7" t="s">
        <v>543</v>
      </c>
      <c r="B7" s="16" t="s">
        <v>582</v>
      </c>
      <c r="C7" s="17"/>
      <c r="D7" s="17"/>
      <c r="E7" s="18"/>
    </row>
    <row r="8" s="1" customFormat="1" ht="95.25" customHeight="1" spans="1:5">
      <c r="A8" s="7" t="s">
        <v>545</v>
      </c>
      <c r="B8" s="19" t="s">
        <v>583</v>
      </c>
      <c r="C8" s="19"/>
      <c r="D8" s="19"/>
      <c r="E8" s="19"/>
    </row>
    <row r="9" s="1" customFormat="1" ht="85.5" customHeight="1" spans="1:5">
      <c r="A9" s="7" t="s">
        <v>547</v>
      </c>
      <c r="B9" s="19" t="s">
        <v>584</v>
      </c>
      <c r="C9" s="19"/>
      <c r="D9" s="19"/>
      <c r="E9" s="19"/>
    </row>
    <row r="10" s="1" customFormat="1" ht="20.1" customHeight="1" spans="1:5">
      <c r="A10" s="7" t="s">
        <v>549</v>
      </c>
      <c r="B10" s="7" t="s">
        <v>550</v>
      </c>
      <c r="C10" s="20" t="s">
        <v>551</v>
      </c>
      <c r="D10" s="7" t="s">
        <v>552</v>
      </c>
      <c r="E10" s="20" t="s">
        <v>553</v>
      </c>
    </row>
    <row r="11" s="1" customFormat="1" ht="18" customHeight="1" spans="1:5">
      <c r="A11" s="20"/>
      <c r="B11" s="21" t="s">
        <v>585</v>
      </c>
      <c r="C11" s="22">
        <v>0.1</v>
      </c>
      <c r="D11" s="9" t="s">
        <v>586</v>
      </c>
      <c r="E11" s="9" t="s">
        <v>587</v>
      </c>
    </row>
    <row r="12" s="1" customFormat="1" ht="18" customHeight="1" spans="1:5">
      <c r="A12" s="20"/>
      <c r="B12" s="21" t="s">
        <v>588</v>
      </c>
      <c r="C12" s="22">
        <v>0.1</v>
      </c>
      <c r="D12" s="9" t="s">
        <v>589</v>
      </c>
      <c r="E12" s="23" t="s">
        <v>590</v>
      </c>
    </row>
    <row r="13" s="1" customFormat="1" ht="18" customHeight="1" spans="1:5">
      <c r="A13" s="20"/>
      <c r="B13" s="21" t="s">
        <v>591</v>
      </c>
      <c r="C13" s="22">
        <v>0.1</v>
      </c>
      <c r="D13" s="9" t="s">
        <v>592</v>
      </c>
      <c r="E13" s="23" t="s">
        <v>593</v>
      </c>
    </row>
    <row r="14" s="1" customFormat="1" ht="18" customHeight="1" spans="1:5">
      <c r="A14" s="20"/>
      <c r="B14" s="21" t="s">
        <v>594</v>
      </c>
      <c r="C14" s="22">
        <v>0.05</v>
      </c>
      <c r="D14" s="9" t="s">
        <v>561</v>
      </c>
      <c r="E14" s="24" t="s">
        <v>595</v>
      </c>
    </row>
    <row r="15" s="1" customFormat="1" ht="18" customHeight="1" spans="1:5">
      <c r="A15" s="20"/>
      <c r="B15" s="21" t="s">
        <v>596</v>
      </c>
      <c r="C15" s="22">
        <v>0.05</v>
      </c>
      <c r="D15" s="9" t="s">
        <v>597</v>
      </c>
      <c r="E15" s="24" t="s">
        <v>572</v>
      </c>
    </row>
    <row r="16" s="1" customFormat="1" ht="30" customHeight="1" spans="1:5">
      <c r="A16" s="20"/>
      <c r="B16" s="25" t="s">
        <v>598</v>
      </c>
      <c r="C16" s="22">
        <v>0.1</v>
      </c>
      <c r="D16" s="9" t="s">
        <v>561</v>
      </c>
      <c r="E16" s="23" t="s">
        <v>562</v>
      </c>
    </row>
    <row r="17" s="1" customFormat="1" ht="36" customHeight="1" spans="1:5">
      <c r="A17" s="20"/>
      <c r="B17" s="21" t="s">
        <v>599</v>
      </c>
      <c r="C17" s="22">
        <v>0.15</v>
      </c>
      <c r="D17" s="9" t="s">
        <v>600</v>
      </c>
      <c r="E17" s="26" t="s">
        <v>601</v>
      </c>
    </row>
    <row r="18" s="1" customFormat="1" ht="38.25" customHeight="1" spans="1:5">
      <c r="A18" s="20"/>
      <c r="B18" s="21" t="s">
        <v>602</v>
      </c>
      <c r="C18" s="22">
        <v>0.1</v>
      </c>
      <c r="D18" s="9" t="s">
        <v>561</v>
      </c>
      <c r="E18" s="23" t="s">
        <v>603</v>
      </c>
    </row>
    <row r="19" s="1" customFormat="1" ht="19.5" customHeight="1" spans="1:5">
      <c r="A19" s="20"/>
      <c r="B19" s="21" t="s">
        <v>604</v>
      </c>
      <c r="C19" s="22">
        <v>0.1</v>
      </c>
      <c r="D19" s="9" t="s">
        <v>561</v>
      </c>
      <c r="E19" s="23" t="s">
        <v>603</v>
      </c>
    </row>
    <row r="20" s="1" customFormat="1" ht="30.75" customHeight="1" spans="1:5">
      <c r="A20" s="20"/>
      <c r="B20" s="25" t="s">
        <v>605</v>
      </c>
      <c r="C20" s="22">
        <v>0.1</v>
      </c>
      <c r="D20" s="9" t="s">
        <v>561</v>
      </c>
      <c r="E20" s="23" t="s">
        <v>562</v>
      </c>
    </row>
    <row r="21" s="1" customFormat="1" ht="24.75" customHeight="1" spans="1:5">
      <c r="A21" s="20"/>
      <c r="B21" s="21" t="s">
        <v>606</v>
      </c>
      <c r="C21" s="22">
        <v>0.05</v>
      </c>
      <c r="D21" s="9" t="s">
        <v>561</v>
      </c>
      <c r="E21" s="23" t="s">
        <v>562</v>
      </c>
    </row>
  </sheetData>
  <mergeCells count="9">
    <mergeCell ref="A2:E2"/>
    <mergeCell ref="B3:C3"/>
    <mergeCell ref="B4:C4"/>
    <mergeCell ref="B7:E7"/>
    <mergeCell ref="B8:E8"/>
    <mergeCell ref="B9:E9"/>
    <mergeCell ref="A5:A6"/>
    <mergeCell ref="A10:A21"/>
    <mergeCell ref="B5:E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22" sqref="C22"/>
    </sheetView>
  </sheetViews>
  <sheetFormatPr defaultColWidth="6.875" defaultRowHeight="20.1" customHeight="1"/>
  <cols>
    <col min="1" max="1" width="25.625" style="221" customWidth="1"/>
    <col min="2" max="2" width="14.875" style="221" customWidth="1"/>
    <col min="3" max="3" width="17.625" style="221" customWidth="1"/>
    <col min="4" max="7" width="15.625" style="221" customWidth="1"/>
    <col min="8" max="16384" width="6.875" style="222"/>
  </cols>
  <sheetData>
    <row r="1" s="220" customFormat="1" customHeight="1" spans="1:7">
      <c r="A1" s="28" t="s">
        <v>311</v>
      </c>
      <c r="B1" s="223"/>
      <c r="C1" s="223"/>
      <c r="D1" s="223"/>
      <c r="E1" s="223"/>
      <c r="F1" s="223"/>
      <c r="G1" s="223"/>
    </row>
    <row r="2" s="220" customFormat="1" ht="27.75" customHeight="1" spans="1:7">
      <c r="A2" s="224" t="s">
        <v>312</v>
      </c>
      <c r="B2" s="225"/>
      <c r="C2" s="225"/>
      <c r="D2" s="225"/>
      <c r="E2" s="225"/>
      <c r="F2" s="225"/>
      <c r="G2" s="225"/>
    </row>
    <row r="3" s="220" customFormat="1" customHeight="1" spans="1:7">
      <c r="A3" s="226"/>
      <c r="B3" s="223"/>
      <c r="C3" s="223"/>
      <c r="D3" s="223"/>
      <c r="E3" s="223"/>
      <c r="F3" s="223"/>
      <c r="G3" s="223"/>
    </row>
    <row r="4" s="220" customFormat="1" customHeight="1" spans="1:7">
      <c r="A4" s="227"/>
      <c r="B4" s="228"/>
      <c r="C4" s="228"/>
      <c r="D4" s="228"/>
      <c r="E4" s="228"/>
      <c r="F4" s="228"/>
      <c r="G4" s="229" t="s">
        <v>313</v>
      </c>
    </row>
    <row r="5" s="220" customFormat="1" ht="19.5" customHeight="1" spans="1:7">
      <c r="A5" s="230" t="s">
        <v>314</v>
      </c>
      <c r="B5" s="231"/>
      <c r="C5" s="231" t="s">
        <v>315</v>
      </c>
      <c r="D5" s="231"/>
      <c r="E5" s="231"/>
      <c r="F5" s="231"/>
      <c r="G5" s="232"/>
    </row>
    <row r="6" s="220" customFormat="1" ht="45" customHeight="1" spans="1:7">
      <c r="A6" s="233" t="s">
        <v>316</v>
      </c>
      <c r="B6" s="234" t="s">
        <v>317</v>
      </c>
      <c r="C6" s="234" t="s">
        <v>316</v>
      </c>
      <c r="D6" s="234" t="s">
        <v>318</v>
      </c>
      <c r="E6" s="234" t="s">
        <v>319</v>
      </c>
      <c r="F6" s="234" t="s">
        <v>320</v>
      </c>
      <c r="G6" s="235" t="s">
        <v>321</v>
      </c>
    </row>
    <row r="7" s="220" customFormat="1" customHeight="1" spans="1:7">
      <c r="A7" s="236" t="s">
        <v>322</v>
      </c>
      <c r="B7" s="237">
        <f>SUM(B8:B10)</f>
        <v>7412.24</v>
      </c>
      <c r="C7" s="238" t="s">
        <v>323</v>
      </c>
      <c r="D7" s="239">
        <f>E7+F7</f>
        <v>14798.72</v>
      </c>
      <c r="E7" s="239">
        <f>B8+B12</f>
        <v>11703.31</v>
      </c>
      <c r="F7" s="239">
        <f>B9+B13</f>
        <v>3095.41</v>
      </c>
      <c r="G7" s="240"/>
    </row>
    <row r="8" s="220" customFormat="1" customHeight="1" spans="1:7">
      <c r="A8" s="241" t="s">
        <v>324</v>
      </c>
      <c r="B8" s="139">
        <v>6331.64</v>
      </c>
      <c r="C8" s="242"/>
      <c r="D8" s="243"/>
      <c r="E8" s="243"/>
      <c r="F8" s="243"/>
      <c r="G8" s="244"/>
    </row>
    <row r="9" s="220" customFormat="1" customHeight="1" spans="1:7">
      <c r="A9" s="241" t="s">
        <v>325</v>
      </c>
      <c r="B9" s="143">
        <v>1080.6</v>
      </c>
      <c r="C9" s="242"/>
      <c r="D9" s="243"/>
      <c r="E9" s="243"/>
      <c r="F9" s="243"/>
      <c r="G9" s="244"/>
    </row>
    <row r="10" s="220" customFormat="1" customHeight="1" spans="1:7">
      <c r="A10" s="245" t="s">
        <v>326</v>
      </c>
      <c r="B10" s="246"/>
      <c r="C10" s="247"/>
      <c r="D10" s="243"/>
      <c r="E10" s="243"/>
      <c r="F10" s="243"/>
      <c r="G10" s="244"/>
    </row>
    <row r="11" s="220" customFormat="1" customHeight="1" spans="1:7">
      <c r="A11" s="248" t="s">
        <v>327</v>
      </c>
      <c r="B11" s="237">
        <f>SUM(B12:B14)</f>
        <v>7386.48</v>
      </c>
      <c r="C11" s="249"/>
      <c r="D11" s="243"/>
      <c r="E11" s="243"/>
      <c r="F11" s="243"/>
      <c r="G11" s="244"/>
    </row>
    <row r="12" s="220" customFormat="1" customHeight="1" spans="1:7">
      <c r="A12" s="245" t="s">
        <v>324</v>
      </c>
      <c r="B12" s="139">
        <v>5371.67</v>
      </c>
      <c r="C12" s="247"/>
      <c r="D12" s="243"/>
      <c r="E12" s="243"/>
      <c r="F12" s="243"/>
      <c r="G12" s="244"/>
    </row>
    <row r="13" s="220" customFormat="1" customHeight="1" spans="1:7">
      <c r="A13" s="245" t="s">
        <v>325</v>
      </c>
      <c r="B13" s="143">
        <v>2014.81</v>
      </c>
      <c r="C13" s="247"/>
      <c r="D13" s="243"/>
      <c r="E13" s="243"/>
      <c r="F13" s="243"/>
      <c r="G13" s="244"/>
    </row>
    <row r="14" s="220" customFormat="1" customHeight="1" spans="1:13">
      <c r="A14" s="241" t="s">
        <v>326</v>
      </c>
      <c r="B14" s="246"/>
      <c r="C14" s="247"/>
      <c r="D14" s="243"/>
      <c r="E14" s="243"/>
      <c r="F14" s="243"/>
      <c r="G14" s="244"/>
      <c r="M14" s="265"/>
    </row>
    <row r="15" s="220" customFormat="1" customHeight="1" spans="1:7">
      <c r="A15" s="250"/>
      <c r="B15" s="251"/>
      <c r="C15" s="249"/>
      <c r="D15" s="252"/>
      <c r="E15" s="252"/>
      <c r="F15" s="252"/>
      <c r="G15" s="253"/>
    </row>
    <row r="16" s="220" customFormat="1" customHeight="1" spans="1:7">
      <c r="A16" s="250"/>
      <c r="B16" s="251"/>
      <c r="C16" s="254" t="s">
        <v>328</v>
      </c>
      <c r="D16" s="255">
        <f>E16+F16+G16</f>
        <v>0</v>
      </c>
      <c r="E16" s="256">
        <f>B8+B12-E7</f>
        <v>0</v>
      </c>
      <c r="F16" s="256">
        <f>B9+B13-F7</f>
        <v>0</v>
      </c>
      <c r="G16" s="257">
        <f>B10+B14-G7</f>
        <v>0</v>
      </c>
    </row>
    <row r="17" s="220" customFormat="1" customHeight="1" spans="1:7">
      <c r="A17" s="250"/>
      <c r="B17" s="251"/>
      <c r="C17" s="251"/>
      <c r="D17" s="256"/>
      <c r="E17" s="256"/>
      <c r="F17" s="256"/>
      <c r="G17" s="258"/>
    </row>
    <row r="18" s="220" customFormat="1" customHeight="1" spans="1:7">
      <c r="A18" s="259" t="s">
        <v>329</v>
      </c>
      <c r="B18" s="260">
        <f>B7+B11</f>
        <v>14798.72</v>
      </c>
      <c r="C18" s="261" t="s">
        <v>330</v>
      </c>
      <c r="D18" s="262">
        <f>SUM(D7+D16)</f>
        <v>14798.72</v>
      </c>
      <c r="E18" s="262">
        <f>SUM(E7+E16)</f>
        <v>11703.31</v>
      </c>
      <c r="F18" s="262">
        <f>SUM(F7+F16)</f>
        <v>3095.41</v>
      </c>
      <c r="G18" s="263">
        <f>SUM(G7+G16)</f>
        <v>0</v>
      </c>
    </row>
    <row r="19" customHeight="1" spans="1:6">
      <c r="A19" s="264"/>
      <c r="B19" s="264"/>
      <c r="C19" s="264"/>
      <c r="D19" s="264"/>
      <c r="E19" s="264"/>
      <c r="F19" s="264"/>
    </row>
  </sheetData>
  <mergeCells count="2">
    <mergeCell ref="A5:B5"/>
    <mergeCell ref="C5:G5"/>
  </mergeCells>
  <printOptions horizontalCentered="1" verticalCentered="1"/>
  <pageMargins left="0" right="0" top="0" bottom="0"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55"/>
  <sheetViews>
    <sheetView showGridLines="0" showZeros="0" topLeftCell="A10" workbookViewId="0">
      <selection activeCell="A21" sqref="$A21:$XFD21"/>
    </sheetView>
  </sheetViews>
  <sheetFormatPr defaultColWidth="23.625" defaultRowHeight="12.75" customHeight="1" outlineLevelCol="4"/>
  <cols>
    <col min="1" max="1" width="18.5" style="37" customWidth="1"/>
    <col min="2" max="2" width="35" style="37" customWidth="1"/>
    <col min="3" max="3" width="13.75" style="37" customWidth="1"/>
    <col min="4" max="4" width="14" style="37" customWidth="1"/>
    <col min="5" max="5" width="14.25" style="37" customWidth="1"/>
    <col min="6" max="255" width="6.875" style="37" customWidth="1"/>
    <col min="256" max="16384" width="23.625" style="37"/>
  </cols>
  <sheetData>
    <row r="1" ht="20.1" customHeight="1" spans="1:1">
      <c r="A1" s="38" t="s">
        <v>331</v>
      </c>
    </row>
    <row r="2" ht="25.5" customHeight="1" spans="1:5">
      <c r="A2" s="186" t="s">
        <v>332</v>
      </c>
      <c r="B2" s="159"/>
      <c r="C2" s="159"/>
      <c r="D2" s="159"/>
      <c r="E2" s="159"/>
    </row>
    <row r="3" ht="20.1" customHeight="1" spans="1:5">
      <c r="A3" s="170"/>
      <c r="B3" s="159"/>
      <c r="C3" s="159"/>
      <c r="D3" s="159"/>
      <c r="E3" s="159"/>
    </row>
    <row r="4" ht="20.1" customHeight="1" spans="1:5">
      <c r="A4" s="45"/>
      <c r="B4" s="188"/>
      <c r="C4" s="188"/>
      <c r="D4" s="188"/>
      <c r="E4" s="202" t="s">
        <v>313</v>
      </c>
    </row>
    <row r="5" ht="20.1" customHeight="1" spans="1:5">
      <c r="A5" s="99" t="s">
        <v>333</v>
      </c>
      <c r="B5" s="100"/>
      <c r="C5" s="100" t="s">
        <v>334</v>
      </c>
      <c r="D5" s="100"/>
      <c r="E5" s="203"/>
    </row>
    <row r="6" ht="20.1" customHeight="1" spans="1:5">
      <c r="A6" s="204" t="s">
        <v>335</v>
      </c>
      <c r="B6" s="135" t="s">
        <v>336</v>
      </c>
      <c r="C6" s="135" t="s">
        <v>337</v>
      </c>
      <c r="D6" s="135" t="s">
        <v>338</v>
      </c>
      <c r="E6" s="205" t="s">
        <v>339</v>
      </c>
    </row>
    <row r="7" s="92" customFormat="1" ht="20.1" customHeight="1" spans="1:5">
      <c r="A7" s="206">
        <v>208</v>
      </c>
      <c r="B7" s="163" t="s">
        <v>340</v>
      </c>
      <c r="C7" s="207">
        <f>C8</f>
        <v>270.5</v>
      </c>
      <c r="D7" s="207">
        <f>D8</f>
        <v>270.5</v>
      </c>
      <c r="E7" s="208">
        <f>E8</f>
        <v>0</v>
      </c>
    </row>
    <row r="8" s="92" customFormat="1" ht="20.1" customHeight="1" spans="1:5">
      <c r="A8" s="206">
        <v>20805</v>
      </c>
      <c r="B8" s="163" t="s">
        <v>341</v>
      </c>
      <c r="C8" s="207">
        <f>SUM(C9:C13)</f>
        <v>270.5</v>
      </c>
      <c r="D8" s="207">
        <f>SUM(D9:D13)</f>
        <v>270.5</v>
      </c>
      <c r="E8" s="208">
        <f>SUM(E9:E13)</f>
        <v>0</v>
      </c>
    </row>
    <row r="9" ht="20.1" customHeight="1" spans="1:5">
      <c r="A9" s="209">
        <v>2080501</v>
      </c>
      <c r="B9" s="210" t="s">
        <v>342</v>
      </c>
      <c r="C9" s="211">
        <f t="shared" ref="C9:C38" si="0">D9+E9</f>
        <v>12.33</v>
      </c>
      <c r="D9" s="211">
        <v>12.33</v>
      </c>
      <c r="E9" s="212"/>
    </row>
    <row r="10" ht="20.1" customHeight="1" spans="1:5">
      <c r="A10" s="209">
        <v>2080502</v>
      </c>
      <c r="B10" s="210" t="s">
        <v>343</v>
      </c>
      <c r="C10" s="211">
        <f t="shared" si="0"/>
        <v>0</v>
      </c>
      <c r="D10" s="211"/>
      <c r="E10" s="212"/>
    </row>
    <row r="11" ht="20.1" customHeight="1" spans="1:5">
      <c r="A11" s="209">
        <v>2080505</v>
      </c>
      <c r="B11" s="210" t="s">
        <v>344</v>
      </c>
      <c r="C11" s="211">
        <f t="shared" si="0"/>
        <v>130.32</v>
      </c>
      <c r="D11" s="34">
        <v>130.32</v>
      </c>
      <c r="E11" s="212"/>
    </row>
    <row r="12" ht="20.1" customHeight="1" spans="1:5">
      <c r="A12" s="209">
        <v>2080506</v>
      </c>
      <c r="B12" s="210" t="s">
        <v>345</v>
      </c>
      <c r="C12" s="211">
        <f t="shared" si="0"/>
        <v>65.16</v>
      </c>
      <c r="D12" s="34">
        <v>65.16</v>
      </c>
      <c r="E12" s="212"/>
    </row>
    <row r="13" ht="20.1" customHeight="1" spans="1:5">
      <c r="A13" s="209">
        <v>2080599</v>
      </c>
      <c r="B13" s="210" t="s">
        <v>346</v>
      </c>
      <c r="C13" s="211">
        <f t="shared" si="0"/>
        <v>62.69</v>
      </c>
      <c r="D13" s="34">
        <v>62.69</v>
      </c>
      <c r="E13" s="212"/>
    </row>
    <row r="14" s="92" customFormat="1" ht="20.1" customHeight="1" spans="1:5">
      <c r="A14" s="206">
        <v>210</v>
      </c>
      <c r="B14" s="163" t="s">
        <v>347</v>
      </c>
      <c r="C14" s="207">
        <f>C15</f>
        <v>103.92</v>
      </c>
      <c r="D14" s="207">
        <f>D15</f>
        <v>103.92</v>
      </c>
      <c r="E14" s="208">
        <f>E15</f>
        <v>0</v>
      </c>
    </row>
    <row r="15" s="92" customFormat="1" ht="20.1" customHeight="1" spans="1:5">
      <c r="A15" s="206">
        <v>21011</v>
      </c>
      <c r="B15" s="163" t="s">
        <v>348</v>
      </c>
      <c r="C15" s="207">
        <f>SUM(C16:C19)</f>
        <v>103.92</v>
      </c>
      <c r="D15" s="207">
        <f>SUM(D16:D19)</f>
        <v>103.92</v>
      </c>
      <c r="E15" s="208">
        <f>SUM(E16:E19)</f>
        <v>0</v>
      </c>
    </row>
    <row r="16" ht="20.1" customHeight="1" spans="1:5">
      <c r="A16" s="209">
        <v>2101101</v>
      </c>
      <c r="B16" s="210" t="s">
        <v>349</v>
      </c>
      <c r="C16" s="211">
        <f t="shared" si="0"/>
        <v>44.44</v>
      </c>
      <c r="D16" s="34">
        <v>44.44</v>
      </c>
      <c r="E16" s="212"/>
    </row>
    <row r="17" ht="20.1" customHeight="1" spans="1:5">
      <c r="A17" s="209">
        <v>2101102</v>
      </c>
      <c r="B17" s="210" t="s">
        <v>350</v>
      </c>
      <c r="C17" s="211">
        <f t="shared" si="0"/>
        <v>36.04</v>
      </c>
      <c r="D17" s="34">
        <v>36.04</v>
      </c>
      <c r="E17" s="212"/>
    </row>
    <row r="18" ht="20.1" customHeight="1" spans="1:5">
      <c r="A18" s="209">
        <v>2101103</v>
      </c>
      <c r="B18" s="210" t="s">
        <v>351</v>
      </c>
      <c r="C18" s="211">
        <f t="shared" si="0"/>
        <v>13.72</v>
      </c>
      <c r="D18" s="34">
        <v>13.72</v>
      </c>
      <c r="E18" s="212"/>
    </row>
    <row r="19" ht="20.1" customHeight="1" spans="1:5">
      <c r="A19" s="209">
        <v>2101199</v>
      </c>
      <c r="B19" s="210" t="s">
        <v>352</v>
      </c>
      <c r="C19" s="211">
        <f t="shared" si="0"/>
        <v>9.72</v>
      </c>
      <c r="D19" s="34">
        <v>9.72</v>
      </c>
      <c r="E19" s="212"/>
    </row>
    <row r="20" s="92" customFormat="1" ht="20.1" customHeight="1" spans="1:5">
      <c r="A20" s="206">
        <v>211</v>
      </c>
      <c r="B20" s="163" t="s">
        <v>353</v>
      </c>
      <c r="C20" s="207">
        <f>C21</f>
        <v>1500</v>
      </c>
      <c r="D20" s="207">
        <f>D21</f>
        <v>0</v>
      </c>
      <c r="E20" s="208">
        <f>E21</f>
        <v>1500</v>
      </c>
    </row>
    <row r="21" ht="20.1" customHeight="1" spans="1:5">
      <c r="A21" s="209">
        <v>2119901</v>
      </c>
      <c r="B21" s="210" t="s">
        <v>354</v>
      </c>
      <c r="C21" s="211">
        <f>D21+E21</f>
        <v>1500</v>
      </c>
      <c r="D21" s="34"/>
      <c r="E21" s="213">
        <v>1500</v>
      </c>
    </row>
    <row r="22" s="92" customFormat="1" ht="20.1" customHeight="1" spans="1:5">
      <c r="A22" s="206">
        <v>212</v>
      </c>
      <c r="B22" s="163" t="s">
        <v>355</v>
      </c>
      <c r="C22" s="207">
        <f>C23+C28+C30+C32+C34</f>
        <v>4359.48</v>
      </c>
      <c r="D22" s="207">
        <f>D23+D28+D30+D32+D34</f>
        <v>1609.92</v>
      </c>
      <c r="E22" s="208">
        <f>E23+E28+E30+E32+E34</f>
        <v>2749.56</v>
      </c>
    </row>
    <row r="23" s="92" customFormat="1" ht="20.1" customHeight="1" spans="1:5">
      <c r="A23" s="206">
        <v>21201</v>
      </c>
      <c r="B23" s="163" t="s">
        <v>356</v>
      </c>
      <c r="C23" s="207">
        <f>SUM(C24:C27)</f>
        <v>3299.48</v>
      </c>
      <c r="D23" s="207">
        <f>SUM(D24:D27)</f>
        <v>1609.92</v>
      </c>
      <c r="E23" s="208">
        <f>SUM(E24:E27)</f>
        <v>1689.56</v>
      </c>
    </row>
    <row r="24" s="92" customFormat="1" ht="20.1" customHeight="1" spans="1:5">
      <c r="A24" s="209">
        <v>2120101</v>
      </c>
      <c r="B24" s="210" t="s">
        <v>357</v>
      </c>
      <c r="C24" s="211">
        <f t="shared" si="0"/>
        <v>863.89</v>
      </c>
      <c r="D24" s="34">
        <v>863.89</v>
      </c>
      <c r="E24" s="208"/>
    </row>
    <row r="25" ht="20.1" customHeight="1" spans="1:5">
      <c r="A25" s="209">
        <v>2120102</v>
      </c>
      <c r="B25" s="210" t="s">
        <v>358</v>
      </c>
      <c r="C25" s="211">
        <f t="shared" si="0"/>
        <v>202.65</v>
      </c>
      <c r="D25" s="211"/>
      <c r="E25" s="213">
        <v>202.65</v>
      </c>
    </row>
    <row r="26" ht="20.1" customHeight="1" spans="1:5">
      <c r="A26" s="209">
        <v>2120106</v>
      </c>
      <c r="B26" s="210" t="s">
        <v>359</v>
      </c>
      <c r="C26" s="211">
        <f t="shared" si="0"/>
        <v>550.44</v>
      </c>
      <c r="D26" s="34">
        <v>357.35</v>
      </c>
      <c r="E26" s="213">
        <v>193.09</v>
      </c>
    </row>
    <row r="27" ht="20.1" customHeight="1" spans="1:5">
      <c r="A27" s="209">
        <v>2120199</v>
      </c>
      <c r="B27" s="210" t="s">
        <v>360</v>
      </c>
      <c r="C27" s="211">
        <f t="shared" si="0"/>
        <v>1682.5</v>
      </c>
      <c r="D27" s="34">
        <v>388.68</v>
      </c>
      <c r="E27" s="213">
        <v>1293.82</v>
      </c>
    </row>
    <row r="28" s="92" customFormat="1" ht="20.1" customHeight="1" spans="1:5">
      <c r="A28" s="206">
        <v>21202</v>
      </c>
      <c r="B28" s="163" t="s">
        <v>361</v>
      </c>
      <c r="C28" s="207">
        <f>C29</f>
        <v>20</v>
      </c>
      <c r="D28" s="207">
        <f>D29</f>
        <v>0</v>
      </c>
      <c r="E28" s="208">
        <f>E29</f>
        <v>20</v>
      </c>
    </row>
    <row r="29" ht="20.1" customHeight="1" spans="1:5">
      <c r="A29" s="209">
        <v>2120201</v>
      </c>
      <c r="B29" s="210" t="s">
        <v>361</v>
      </c>
      <c r="C29" s="211">
        <f t="shared" si="0"/>
        <v>20</v>
      </c>
      <c r="D29" s="211"/>
      <c r="E29" s="213">
        <v>20</v>
      </c>
    </row>
    <row r="30" s="92" customFormat="1" ht="20.1" customHeight="1" spans="1:5">
      <c r="A30" s="206">
        <v>21205</v>
      </c>
      <c r="B30" s="163" t="s">
        <v>362</v>
      </c>
      <c r="C30" s="207">
        <f>C31</f>
        <v>160</v>
      </c>
      <c r="D30" s="207">
        <f>D31</f>
        <v>0</v>
      </c>
      <c r="E30" s="208">
        <f>E31</f>
        <v>160</v>
      </c>
    </row>
    <row r="31" ht="20.1" customHeight="1" spans="1:5">
      <c r="A31" s="209">
        <v>2120501</v>
      </c>
      <c r="B31" s="210" t="s">
        <v>362</v>
      </c>
      <c r="C31" s="211">
        <f>D31+E31</f>
        <v>160</v>
      </c>
      <c r="D31" s="211"/>
      <c r="E31" s="213">
        <v>160</v>
      </c>
    </row>
    <row r="32" s="92" customFormat="1" ht="20.1" customHeight="1" spans="1:5">
      <c r="A32" s="206">
        <v>21206</v>
      </c>
      <c r="B32" s="163" t="s">
        <v>363</v>
      </c>
      <c r="C32" s="207">
        <f>C33</f>
        <v>70</v>
      </c>
      <c r="D32" s="207">
        <f>D33</f>
        <v>0</v>
      </c>
      <c r="E32" s="208">
        <f>E33</f>
        <v>70</v>
      </c>
    </row>
    <row r="33" ht="20.1" customHeight="1" spans="1:5">
      <c r="A33" s="209">
        <v>2120601</v>
      </c>
      <c r="B33" s="210" t="s">
        <v>363</v>
      </c>
      <c r="C33" s="211">
        <f t="shared" si="0"/>
        <v>70</v>
      </c>
      <c r="D33" s="211"/>
      <c r="E33" s="213">
        <v>70</v>
      </c>
    </row>
    <row r="34" s="92" customFormat="1" ht="20.1" customHeight="1" spans="1:5">
      <c r="A34" s="206">
        <v>21299</v>
      </c>
      <c r="B34" s="163" t="s">
        <v>364</v>
      </c>
      <c r="C34" s="207">
        <f>C35</f>
        <v>810</v>
      </c>
      <c r="D34" s="207">
        <f>D35</f>
        <v>0</v>
      </c>
      <c r="E34" s="208">
        <f>E35</f>
        <v>810</v>
      </c>
    </row>
    <row r="35" ht="20.1" customHeight="1" spans="1:5">
      <c r="A35" s="209">
        <v>2129901</v>
      </c>
      <c r="B35" s="210" t="s">
        <v>364</v>
      </c>
      <c r="C35" s="211">
        <f t="shared" si="0"/>
        <v>810</v>
      </c>
      <c r="D35" s="211"/>
      <c r="E35" s="213">
        <v>810</v>
      </c>
    </row>
    <row r="36" s="92" customFormat="1" ht="20.1" customHeight="1" spans="1:5">
      <c r="A36" s="206">
        <v>221</v>
      </c>
      <c r="B36" s="163" t="s">
        <v>365</v>
      </c>
      <c r="C36" s="207">
        <f t="shared" ref="C36:E37" si="1">C37</f>
        <v>97.74</v>
      </c>
      <c r="D36" s="207">
        <f t="shared" si="1"/>
        <v>97.74</v>
      </c>
      <c r="E36" s="208">
        <f t="shared" si="1"/>
        <v>0</v>
      </c>
    </row>
    <row r="37" s="92" customFormat="1" ht="20.1" customHeight="1" spans="1:5">
      <c r="A37" s="206">
        <v>22102</v>
      </c>
      <c r="B37" s="163" t="s">
        <v>366</v>
      </c>
      <c r="C37" s="207">
        <f t="shared" si="1"/>
        <v>97.74</v>
      </c>
      <c r="D37" s="207">
        <f t="shared" si="1"/>
        <v>97.74</v>
      </c>
      <c r="E37" s="208">
        <f t="shared" si="1"/>
        <v>0</v>
      </c>
    </row>
    <row r="38" ht="20.1" customHeight="1" spans="1:5">
      <c r="A38" s="214">
        <v>2210201</v>
      </c>
      <c r="B38" s="215" t="s">
        <v>367</v>
      </c>
      <c r="C38" s="216">
        <f t="shared" si="0"/>
        <v>97.74</v>
      </c>
      <c r="D38" s="217">
        <v>97.74</v>
      </c>
      <c r="E38" s="218"/>
    </row>
    <row r="39" ht="20.1" customHeight="1" spans="1:5">
      <c r="A39" s="167" t="s">
        <v>368</v>
      </c>
      <c r="B39" s="40"/>
      <c r="C39" s="40"/>
      <c r="D39" s="40"/>
      <c r="E39" s="40"/>
    </row>
    <row r="40" customHeight="1" spans="1:5">
      <c r="A40" s="40"/>
      <c r="B40" s="40"/>
      <c r="C40" s="40"/>
      <c r="D40" s="40"/>
      <c r="E40" s="40"/>
    </row>
    <row r="41" customHeight="1" spans="1:5">
      <c r="A41" s="40"/>
      <c r="B41" s="40"/>
      <c r="C41" s="219"/>
      <c r="D41" s="219"/>
      <c r="E41" s="219"/>
    </row>
    <row r="42" customHeight="1" spans="1:5">
      <c r="A42" s="40"/>
      <c r="B42" s="40"/>
      <c r="C42" s="40"/>
      <c r="D42" s="40"/>
      <c r="E42" s="40"/>
    </row>
    <row r="43" customHeight="1" spans="1:5">
      <c r="A43" s="40"/>
      <c r="B43" s="40"/>
      <c r="D43" s="40"/>
      <c r="E43" s="40"/>
    </row>
    <row r="44" customHeight="1" spans="1:5">
      <c r="A44" s="40"/>
      <c r="B44" s="40"/>
      <c r="D44" s="40"/>
      <c r="E44" s="40"/>
    </row>
    <row r="45" s="40" customFormat="1" customHeight="1"/>
    <row r="46" customHeight="1" spans="1:2">
      <c r="A46" s="40"/>
      <c r="B46" s="40"/>
    </row>
    <row r="47" customHeight="1" spans="1:4">
      <c r="A47" s="40"/>
      <c r="B47" s="40"/>
      <c r="D47" s="40"/>
    </row>
    <row r="48" customHeight="1" spans="1:2">
      <c r="A48" s="40"/>
      <c r="B48" s="40"/>
    </row>
    <row r="49" customHeight="1" spans="1:2">
      <c r="A49" s="40"/>
      <c r="B49" s="40"/>
    </row>
    <row r="50" customHeight="1" spans="2:3">
      <c r="B50" s="40"/>
      <c r="C50" s="40"/>
    </row>
    <row r="52" customHeight="1" spans="1:1">
      <c r="A52" s="40"/>
    </row>
    <row r="54" customHeight="1" spans="2:2">
      <c r="B54" s="40"/>
    </row>
    <row r="55" customHeight="1" spans="2:2">
      <c r="B55" s="40"/>
    </row>
  </sheetData>
  <mergeCells count="2">
    <mergeCell ref="A5:B5"/>
    <mergeCell ref="C5:E5"/>
  </mergeCells>
  <printOptions horizontalCentered="1"/>
  <pageMargins left="0" right="0" top="0.984027777777778" bottom="0.984027777777778" header="0.511805555555556" footer="0.511805555555556"/>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4"/>
  <sheetViews>
    <sheetView showGridLines="0" showZeros="0" workbookViewId="0">
      <selection activeCell="A1" sqref="A1:E42"/>
    </sheetView>
  </sheetViews>
  <sheetFormatPr defaultColWidth="6.875" defaultRowHeight="20.1" customHeight="1"/>
  <cols>
    <col min="1" max="1" width="16.5" style="37" customWidth="1"/>
    <col min="2" max="2" width="36.125" style="37" customWidth="1"/>
    <col min="3" max="5" width="18.625" style="37" customWidth="1"/>
    <col min="6" max="16384" width="6.875" style="37"/>
  </cols>
  <sheetData>
    <row r="1" customHeight="1" spans="1:5">
      <c r="A1" s="38" t="s">
        <v>369</v>
      </c>
      <c r="E1" s="185"/>
    </row>
    <row r="2" ht="24.75" customHeight="1" spans="1:5">
      <c r="A2" s="186" t="s">
        <v>370</v>
      </c>
      <c r="B2" s="187"/>
      <c r="C2" s="187"/>
      <c r="D2" s="187"/>
      <c r="E2" s="187"/>
    </row>
    <row r="3" ht="14.25" customHeight="1" spans="1:5">
      <c r="A3" s="187"/>
      <c r="B3" s="187"/>
      <c r="C3" s="187"/>
      <c r="D3" s="187"/>
      <c r="E3" s="187"/>
    </row>
    <row r="4" s="36" customFormat="1" ht="14.25" customHeight="1" spans="1:5">
      <c r="A4" s="45"/>
      <c r="B4" s="188"/>
      <c r="C4" s="188"/>
      <c r="D4" s="188"/>
      <c r="E4" s="189" t="s">
        <v>313</v>
      </c>
    </row>
    <row r="5" s="36" customFormat="1" customHeight="1" spans="1:5">
      <c r="A5" s="135" t="s">
        <v>371</v>
      </c>
      <c r="B5" s="135"/>
      <c r="C5" s="135" t="s">
        <v>372</v>
      </c>
      <c r="D5" s="135"/>
      <c r="E5" s="135"/>
    </row>
    <row r="6" s="36" customFormat="1" customHeight="1" spans="1:5">
      <c r="A6" s="135" t="s">
        <v>335</v>
      </c>
      <c r="B6" s="135" t="s">
        <v>336</v>
      </c>
      <c r="C6" s="135" t="s">
        <v>318</v>
      </c>
      <c r="D6" s="135" t="s">
        <v>373</v>
      </c>
      <c r="E6" s="135" t="s">
        <v>374</v>
      </c>
    </row>
    <row r="7" s="184" customFormat="1" customHeight="1" spans="1:10">
      <c r="A7" s="190" t="s">
        <v>375</v>
      </c>
      <c r="B7" s="191" t="s">
        <v>376</v>
      </c>
      <c r="C7" s="192">
        <f>SUM(C8,C21,C38)</f>
        <v>2082.08</v>
      </c>
      <c r="D7" s="192">
        <f>SUM(D8,D21,D38)</f>
        <v>1728.75</v>
      </c>
      <c r="E7" s="192">
        <f>SUM(E8,E21,E38)</f>
        <v>353.33</v>
      </c>
      <c r="J7" s="196"/>
    </row>
    <row r="8" s="184" customFormat="1" customHeight="1" spans="1:7">
      <c r="A8" s="193" t="s">
        <v>377</v>
      </c>
      <c r="B8" s="194" t="s">
        <v>378</v>
      </c>
      <c r="C8" s="195">
        <f>SUM(C9:C20)</f>
        <v>1650.65</v>
      </c>
      <c r="D8" s="195">
        <f>SUM(D9:D20)</f>
        <v>1650.65</v>
      </c>
      <c r="E8" s="195">
        <f>SUM(E9:E20)</f>
        <v>0</v>
      </c>
      <c r="G8" s="196"/>
    </row>
    <row r="9" s="36" customFormat="1" customHeight="1" spans="1:11">
      <c r="A9" s="197" t="s">
        <v>379</v>
      </c>
      <c r="B9" s="198" t="s">
        <v>380</v>
      </c>
      <c r="C9" s="149">
        <f>D9+E9</f>
        <v>412.93</v>
      </c>
      <c r="D9" s="149">
        <v>412.93</v>
      </c>
      <c r="E9" s="149"/>
      <c r="F9" s="39"/>
      <c r="G9" s="39"/>
      <c r="K9" s="39"/>
    </row>
    <row r="10" s="36" customFormat="1" customHeight="1" spans="1:8">
      <c r="A10" s="197" t="s">
        <v>381</v>
      </c>
      <c r="B10" s="198" t="s">
        <v>382</v>
      </c>
      <c r="C10" s="149">
        <f t="shared" ref="C10:C42" si="0">D10+E10</f>
        <v>187.74</v>
      </c>
      <c r="D10" s="149">
        <v>187.74</v>
      </c>
      <c r="E10" s="149"/>
      <c r="F10" s="39"/>
      <c r="H10" s="39"/>
    </row>
    <row r="11" s="36" customFormat="1" customHeight="1" spans="1:8">
      <c r="A11" s="197" t="s">
        <v>383</v>
      </c>
      <c r="B11" s="198" t="s">
        <v>384</v>
      </c>
      <c r="C11" s="149">
        <f t="shared" si="0"/>
        <v>157.73</v>
      </c>
      <c r="D11" s="149">
        <v>157.73</v>
      </c>
      <c r="E11" s="149"/>
      <c r="F11" s="39"/>
      <c r="H11" s="39"/>
    </row>
    <row r="12" s="36" customFormat="1" customHeight="1" spans="1:8">
      <c r="A12" s="197" t="s">
        <v>385</v>
      </c>
      <c r="B12" s="198" t="s">
        <v>386</v>
      </c>
      <c r="C12" s="149">
        <f t="shared" si="0"/>
        <v>408.65</v>
      </c>
      <c r="D12" s="149">
        <v>408.65</v>
      </c>
      <c r="E12" s="149"/>
      <c r="F12" s="39"/>
      <c r="G12" s="39"/>
      <c r="H12" s="39"/>
    </row>
    <row r="13" s="36" customFormat="1" customHeight="1" spans="1:10">
      <c r="A13" s="197" t="s">
        <v>387</v>
      </c>
      <c r="B13" s="198" t="s">
        <v>388</v>
      </c>
      <c r="C13" s="149">
        <f t="shared" si="0"/>
        <v>130.32</v>
      </c>
      <c r="D13" s="199">
        <v>130.32</v>
      </c>
      <c r="E13" s="149"/>
      <c r="F13" s="39"/>
      <c r="J13" s="39"/>
    </row>
    <row r="14" s="36" customFormat="1" customHeight="1" spans="1:11">
      <c r="A14" s="197" t="s">
        <v>389</v>
      </c>
      <c r="B14" s="198" t="s">
        <v>390</v>
      </c>
      <c r="C14" s="149">
        <f t="shared" si="0"/>
        <v>65.16</v>
      </c>
      <c r="D14" s="199">
        <v>65.16</v>
      </c>
      <c r="E14" s="149"/>
      <c r="F14" s="39"/>
      <c r="G14" s="39"/>
      <c r="K14" s="39"/>
    </row>
    <row r="15" s="36" customFormat="1" customHeight="1" spans="1:11">
      <c r="A15" s="197" t="s">
        <v>391</v>
      </c>
      <c r="B15" s="198" t="s">
        <v>392</v>
      </c>
      <c r="C15" s="149">
        <f t="shared" si="0"/>
        <v>80.48</v>
      </c>
      <c r="D15" s="199">
        <v>80.48</v>
      </c>
      <c r="E15" s="149"/>
      <c r="F15" s="39"/>
      <c r="G15" s="39"/>
      <c r="H15" s="39"/>
      <c r="K15" s="39"/>
    </row>
    <row r="16" s="36" customFormat="1" customHeight="1" spans="1:11">
      <c r="A16" s="197" t="s">
        <v>393</v>
      </c>
      <c r="B16" s="198" t="s">
        <v>394</v>
      </c>
      <c r="C16" s="149">
        <f t="shared" si="0"/>
        <v>8.32</v>
      </c>
      <c r="D16" s="199">
        <v>8.32</v>
      </c>
      <c r="E16" s="149"/>
      <c r="F16" s="39"/>
      <c r="G16" s="39"/>
      <c r="K16" s="39"/>
    </row>
    <row r="17" s="36" customFormat="1" customHeight="1" spans="1:11">
      <c r="A17" s="197" t="s">
        <v>395</v>
      </c>
      <c r="B17" s="198" t="s">
        <v>396</v>
      </c>
      <c r="C17" s="149">
        <f t="shared" si="0"/>
        <v>6.52</v>
      </c>
      <c r="D17" s="199">
        <v>6.52</v>
      </c>
      <c r="E17" s="149"/>
      <c r="F17" s="39"/>
      <c r="G17" s="39"/>
      <c r="K17" s="39"/>
    </row>
    <row r="18" s="36" customFormat="1" customHeight="1" spans="1:11">
      <c r="A18" s="197" t="s">
        <v>397</v>
      </c>
      <c r="B18" s="198" t="s">
        <v>398</v>
      </c>
      <c r="C18" s="149">
        <f t="shared" si="0"/>
        <v>97.74</v>
      </c>
      <c r="D18" s="199">
        <v>97.74</v>
      </c>
      <c r="E18" s="149"/>
      <c r="F18" s="39"/>
      <c r="G18" s="39"/>
      <c r="K18" s="39"/>
    </row>
    <row r="19" s="36" customFormat="1" customHeight="1" spans="1:11">
      <c r="A19" s="197" t="s">
        <v>399</v>
      </c>
      <c r="B19" s="198" t="s">
        <v>400</v>
      </c>
      <c r="C19" s="149">
        <f t="shared" si="0"/>
        <v>8.32</v>
      </c>
      <c r="D19" s="199">
        <v>8.32</v>
      </c>
      <c r="E19" s="149"/>
      <c r="F19" s="39"/>
      <c r="G19" s="39"/>
      <c r="I19" s="39"/>
      <c r="K19" s="39"/>
    </row>
    <row r="20" s="36" customFormat="1" customHeight="1" spans="1:11">
      <c r="A20" s="197" t="s">
        <v>401</v>
      </c>
      <c r="B20" s="198" t="s">
        <v>402</v>
      </c>
      <c r="C20" s="149">
        <f t="shared" si="0"/>
        <v>86.74</v>
      </c>
      <c r="D20" s="199">
        <v>86.74</v>
      </c>
      <c r="E20" s="149"/>
      <c r="F20" s="39"/>
      <c r="G20" s="39"/>
      <c r="K20" s="39"/>
    </row>
    <row r="21" s="184" customFormat="1" customHeight="1" spans="1:7">
      <c r="A21" s="193" t="s">
        <v>403</v>
      </c>
      <c r="B21" s="194" t="s">
        <v>404</v>
      </c>
      <c r="C21" s="195">
        <f>SUM(C22:C37)</f>
        <v>353.33</v>
      </c>
      <c r="D21" s="195">
        <f>SUM(D22:D37)</f>
        <v>0</v>
      </c>
      <c r="E21" s="195">
        <f>SUM(E22:E37)</f>
        <v>353.33</v>
      </c>
      <c r="F21" s="196"/>
      <c r="G21" s="196"/>
    </row>
    <row r="22" s="36" customFormat="1" customHeight="1" spans="1:14">
      <c r="A22" s="197" t="s">
        <v>405</v>
      </c>
      <c r="B22" s="200" t="s">
        <v>406</v>
      </c>
      <c r="C22" s="149">
        <f t="shared" si="0"/>
        <v>9.36</v>
      </c>
      <c r="D22" s="149"/>
      <c r="E22" s="149">
        <v>9.36</v>
      </c>
      <c r="F22" s="39"/>
      <c r="G22" s="39"/>
      <c r="H22" s="39"/>
      <c r="N22" s="39"/>
    </row>
    <row r="23" s="36" customFormat="1" customHeight="1" spans="1:7">
      <c r="A23" s="197" t="s">
        <v>407</v>
      </c>
      <c r="B23" s="201" t="s">
        <v>408</v>
      </c>
      <c r="C23" s="149">
        <f t="shared" si="0"/>
        <v>4.8</v>
      </c>
      <c r="D23" s="149"/>
      <c r="E23" s="149">
        <v>4.8</v>
      </c>
      <c r="F23" s="39"/>
      <c r="G23" s="39"/>
    </row>
    <row r="24" s="36" customFormat="1" customHeight="1" spans="1:10">
      <c r="A24" s="197" t="s">
        <v>409</v>
      </c>
      <c r="B24" s="201" t="s">
        <v>410</v>
      </c>
      <c r="C24" s="149">
        <f t="shared" si="0"/>
        <v>3.9</v>
      </c>
      <c r="D24" s="149"/>
      <c r="E24" s="149">
        <v>3.9</v>
      </c>
      <c r="F24" s="39"/>
      <c r="H24" s="39"/>
      <c r="J24" s="39"/>
    </row>
    <row r="25" s="36" customFormat="1" customHeight="1" spans="1:6">
      <c r="A25" s="197" t="s">
        <v>411</v>
      </c>
      <c r="B25" s="201" t="s">
        <v>412</v>
      </c>
      <c r="C25" s="149">
        <f t="shared" si="0"/>
        <v>3.7</v>
      </c>
      <c r="D25" s="149"/>
      <c r="E25" s="149">
        <v>3.7</v>
      </c>
      <c r="F25" s="39"/>
    </row>
    <row r="26" s="36" customFormat="1" customHeight="1" spans="1:12">
      <c r="A26" s="197" t="s">
        <v>413</v>
      </c>
      <c r="B26" s="201" t="s">
        <v>414</v>
      </c>
      <c r="C26" s="149">
        <f t="shared" si="0"/>
        <v>9.14</v>
      </c>
      <c r="D26" s="149"/>
      <c r="E26" s="149">
        <v>9.14</v>
      </c>
      <c r="F26" s="39"/>
      <c r="G26" s="39"/>
      <c r="I26" s="39"/>
      <c r="L26" s="39"/>
    </row>
    <row r="27" s="36" customFormat="1" customHeight="1" spans="1:8">
      <c r="A27" s="197" t="s">
        <v>415</v>
      </c>
      <c r="B27" s="201" t="s">
        <v>416</v>
      </c>
      <c r="C27" s="149">
        <f t="shared" si="0"/>
        <v>20.08</v>
      </c>
      <c r="D27" s="149"/>
      <c r="E27" s="149">
        <v>20.08</v>
      </c>
      <c r="F27" s="39"/>
      <c r="G27" s="39"/>
      <c r="H27" s="39"/>
    </row>
    <row r="28" s="36" customFormat="1" customHeight="1" spans="1:7">
      <c r="A28" s="197" t="s">
        <v>417</v>
      </c>
      <c r="B28" s="200" t="s">
        <v>418</v>
      </c>
      <c r="C28" s="149">
        <f t="shared" si="0"/>
        <v>187.2</v>
      </c>
      <c r="D28" s="149"/>
      <c r="E28" s="149">
        <v>187.2</v>
      </c>
      <c r="F28" s="39"/>
      <c r="G28" s="39"/>
    </row>
    <row r="29" s="36" customFormat="1" customHeight="1" spans="1:10">
      <c r="A29" s="197" t="s">
        <v>419</v>
      </c>
      <c r="B29" s="201" t="s">
        <v>420</v>
      </c>
      <c r="C29" s="149">
        <f t="shared" si="0"/>
        <v>7.28</v>
      </c>
      <c r="D29" s="149"/>
      <c r="E29" s="149">
        <v>7.28</v>
      </c>
      <c r="F29" s="39"/>
      <c r="G29" s="39"/>
      <c r="H29" s="39"/>
      <c r="I29" s="39"/>
      <c r="J29" s="39"/>
    </row>
    <row r="30" s="36" customFormat="1" customHeight="1" spans="1:8">
      <c r="A30" s="197" t="s">
        <v>421</v>
      </c>
      <c r="B30" s="201" t="s">
        <v>422</v>
      </c>
      <c r="C30" s="149">
        <f t="shared" si="0"/>
        <v>11.72</v>
      </c>
      <c r="D30" s="149"/>
      <c r="E30" s="149">
        <v>11.72</v>
      </c>
      <c r="F30" s="39"/>
      <c r="G30" s="39"/>
      <c r="H30" s="39"/>
    </row>
    <row r="31" s="36" customFormat="1" customHeight="1" spans="1:9">
      <c r="A31" s="197" t="s">
        <v>423</v>
      </c>
      <c r="B31" s="201" t="s">
        <v>424</v>
      </c>
      <c r="C31" s="149">
        <f t="shared" si="0"/>
        <v>0.76</v>
      </c>
      <c r="D31" s="149"/>
      <c r="E31" s="149">
        <v>0.76</v>
      </c>
      <c r="F31" s="39"/>
      <c r="I31" s="39"/>
    </row>
    <row r="32" s="36" customFormat="1" customHeight="1" spans="1:19">
      <c r="A32" s="197" t="s">
        <v>425</v>
      </c>
      <c r="B32" s="201" t="s">
        <v>426</v>
      </c>
      <c r="C32" s="149">
        <f t="shared" si="0"/>
        <v>2.12</v>
      </c>
      <c r="D32" s="149"/>
      <c r="E32" s="149">
        <v>2.12</v>
      </c>
      <c r="F32" s="39"/>
      <c r="G32" s="39"/>
      <c r="J32" s="39"/>
      <c r="S32" s="39"/>
    </row>
    <row r="33" s="36" customFormat="1" customHeight="1" spans="1:9">
      <c r="A33" s="197" t="s">
        <v>427</v>
      </c>
      <c r="B33" s="200" t="s">
        <v>428</v>
      </c>
      <c r="C33" s="149">
        <f t="shared" si="0"/>
        <v>15.63</v>
      </c>
      <c r="D33" s="149"/>
      <c r="E33" s="149">
        <v>15.63</v>
      </c>
      <c r="F33" s="39"/>
      <c r="G33" s="39"/>
      <c r="H33" s="39"/>
      <c r="I33" s="39"/>
    </row>
    <row r="34" s="36" customFormat="1" customHeight="1" spans="1:7">
      <c r="A34" s="197" t="s">
        <v>429</v>
      </c>
      <c r="B34" s="201" t="s">
        <v>430</v>
      </c>
      <c r="C34" s="149">
        <f t="shared" si="0"/>
        <v>12.39</v>
      </c>
      <c r="D34" s="149"/>
      <c r="E34" s="149">
        <v>12.39</v>
      </c>
      <c r="F34" s="39"/>
      <c r="G34" s="39"/>
    </row>
    <row r="35" s="36" customFormat="1" customHeight="1" spans="1:16">
      <c r="A35" s="197" t="s">
        <v>431</v>
      </c>
      <c r="B35" s="201" t="s">
        <v>432</v>
      </c>
      <c r="C35" s="149">
        <f t="shared" si="0"/>
        <v>17.5</v>
      </c>
      <c r="D35" s="149"/>
      <c r="E35" s="149">
        <v>17.5</v>
      </c>
      <c r="F35" s="39"/>
      <c r="G35" s="39"/>
      <c r="I35" s="39"/>
      <c r="P35" s="39"/>
    </row>
    <row r="36" s="36" customFormat="1" customHeight="1" spans="1:16">
      <c r="A36" s="197" t="s">
        <v>433</v>
      </c>
      <c r="B36" s="201" t="s">
        <v>434</v>
      </c>
      <c r="C36" s="149">
        <f t="shared" si="0"/>
        <v>43.99</v>
      </c>
      <c r="D36" s="149"/>
      <c r="E36" s="149">
        <v>43.99</v>
      </c>
      <c r="F36" s="39"/>
      <c r="G36" s="39"/>
      <c r="H36" s="39"/>
      <c r="P36" s="39"/>
    </row>
    <row r="37" s="36" customFormat="1" customHeight="1" spans="1:9">
      <c r="A37" s="197" t="s">
        <v>435</v>
      </c>
      <c r="B37" s="201" t="s">
        <v>436</v>
      </c>
      <c r="C37" s="149">
        <f t="shared" si="0"/>
        <v>3.76</v>
      </c>
      <c r="D37" s="149"/>
      <c r="E37" s="149">
        <v>3.76</v>
      </c>
      <c r="F37" s="39"/>
      <c r="G37" s="39"/>
      <c r="H37" s="39"/>
      <c r="I37" s="39"/>
    </row>
    <row r="38" s="184" customFormat="1" customHeight="1" spans="1:8">
      <c r="A38" s="193" t="s">
        <v>437</v>
      </c>
      <c r="B38" s="194" t="s">
        <v>438</v>
      </c>
      <c r="C38" s="195">
        <f>SUM(C39:C42)</f>
        <v>78.1</v>
      </c>
      <c r="D38" s="195">
        <f>SUM(D39:D42)</f>
        <v>78.1</v>
      </c>
      <c r="E38" s="195">
        <f>SUM(E39:E42)</f>
        <v>0</v>
      </c>
      <c r="F38" s="196"/>
      <c r="H38" s="196"/>
    </row>
    <row r="39" s="184" customFormat="1" customHeight="1" spans="1:8">
      <c r="A39" s="165" t="s">
        <v>439</v>
      </c>
      <c r="B39" s="198" t="s">
        <v>440</v>
      </c>
      <c r="C39" s="149">
        <f t="shared" si="0"/>
        <v>12.33</v>
      </c>
      <c r="D39" s="150">
        <v>12.33</v>
      </c>
      <c r="E39" s="192"/>
      <c r="F39" s="196"/>
      <c r="H39" s="196"/>
    </row>
    <row r="40" s="36" customFormat="1" customHeight="1" spans="1:8">
      <c r="A40" s="197" t="s">
        <v>441</v>
      </c>
      <c r="B40" s="201" t="s">
        <v>442</v>
      </c>
      <c r="C40" s="149">
        <f t="shared" si="0"/>
        <v>6.8</v>
      </c>
      <c r="D40" s="149">
        <v>6.8</v>
      </c>
      <c r="E40" s="149"/>
      <c r="F40" s="39"/>
      <c r="G40" s="39"/>
      <c r="H40" s="39"/>
    </row>
    <row r="41" s="36" customFormat="1" customHeight="1" spans="1:7">
      <c r="A41" s="197" t="s">
        <v>443</v>
      </c>
      <c r="B41" s="201" t="s">
        <v>444</v>
      </c>
      <c r="C41" s="149">
        <f t="shared" si="0"/>
        <v>0.04</v>
      </c>
      <c r="D41" s="149">
        <v>0.04</v>
      </c>
      <c r="E41" s="149"/>
      <c r="F41" s="39"/>
      <c r="G41" s="39"/>
    </row>
    <row r="42" s="36" customFormat="1" customHeight="1" spans="1:6">
      <c r="A42" s="197" t="s">
        <v>445</v>
      </c>
      <c r="B42" s="201" t="s">
        <v>446</v>
      </c>
      <c r="C42" s="149">
        <f t="shared" si="0"/>
        <v>58.93</v>
      </c>
      <c r="D42" s="149">
        <v>58.93</v>
      </c>
      <c r="E42" s="149"/>
      <c r="F42" s="39"/>
    </row>
    <row r="43" customHeight="1" spans="3:5">
      <c r="C43" s="40"/>
      <c r="D43" s="40"/>
      <c r="E43" s="40"/>
    </row>
    <row r="44" customHeight="1" spans="4:14">
      <c r="D44" s="40"/>
      <c r="E44" s="40"/>
      <c r="F44" s="40"/>
      <c r="N44" s="40"/>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G44" sqref="G44"/>
    </sheetView>
  </sheetViews>
  <sheetFormatPr defaultColWidth="11.625" defaultRowHeight="12.75" customHeight="1" outlineLevelCol="6"/>
  <cols>
    <col min="1" max="1" width="14.375" style="37" customWidth="1"/>
    <col min="2" max="2" width="20.75" style="37" customWidth="1"/>
    <col min="3" max="3" width="13.625" style="37" customWidth="1"/>
    <col min="4" max="4" width="16.375" style="37" customWidth="1"/>
    <col min="5" max="5" width="19.875" style="37" customWidth="1"/>
    <col min="6" max="6" width="14.5" style="37" customWidth="1"/>
    <col min="7" max="7" width="11.625" style="37" customWidth="1"/>
    <col min="8" max="251" width="6.875" style="37" customWidth="1"/>
    <col min="252" max="16384" width="11.625" style="37"/>
  </cols>
  <sheetData>
    <row r="1" ht="16.5" customHeight="1" spans="1:7">
      <c r="A1" s="38" t="s">
        <v>447</v>
      </c>
      <c r="G1" s="168"/>
    </row>
    <row r="2" ht="22.5" spans="1:7">
      <c r="A2" s="169" t="s">
        <v>448</v>
      </c>
      <c r="B2" s="159"/>
      <c r="C2" s="159"/>
      <c r="D2" s="159"/>
      <c r="E2" s="159"/>
      <c r="F2" s="159"/>
      <c r="G2" s="159"/>
    </row>
    <row r="3" ht="13.5" customHeight="1" spans="1:7">
      <c r="A3" s="170"/>
      <c r="B3" s="159"/>
      <c r="C3" s="159"/>
      <c r="D3" s="159"/>
      <c r="E3" s="159"/>
      <c r="F3" s="159"/>
      <c r="G3" s="159"/>
    </row>
    <row r="4" ht="20.1" customHeight="1" spans="1:7">
      <c r="A4" s="36"/>
      <c r="B4" s="36"/>
      <c r="C4" s="36"/>
      <c r="D4" s="36"/>
      <c r="E4" s="36"/>
      <c r="F4" s="36" t="s">
        <v>313</v>
      </c>
      <c r="G4" s="134"/>
    </row>
    <row r="5" ht="20.1" customHeight="1" spans="1:6">
      <c r="A5" s="135" t="s">
        <v>334</v>
      </c>
      <c r="B5" s="135"/>
      <c r="C5" s="135"/>
      <c r="D5" s="135"/>
      <c r="E5" s="135"/>
      <c r="F5" s="135"/>
    </row>
    <row r="6" ht="14.25" customHeight="1" spans="1:6">
      <c r="A6" s="171" t="s">
        <v>318</v>
      </c>
      <c r="B6" s="172" t="s">
        <v>449</v>
      </c>
      <c r="C6" s="136" t="s">
        <v>450</v>
      </c>
      <c r="D6" s="136"/>
      <c r="E6" s="173"/>
      <c r="F6" s="136" t="s">
        <v>451</v>
      </c>
    </row>
    <row r="7" ht="14.25" spans="1:6">
      <c r="A7" s="174"/>
      <c r="B7" s="175"/>
      <c r="C7" s="176" t="s">
        <v>337</v>
      </c>
      <c r="D7" s="177" t="s">
        <v>452</v>
      </c>
      <c r="E7" s="178" t="s">
        <v>453</v>
      </c>
      <c r="F7" s="179"/>
    </row>
    <row r="8" ht="20.1" customHeight="1" spans="1:6">
      <c r="A8" s="180">
        <f>B8+C8+F8</f>
        <v>38</v>
      </c>
      <c r="B8" s="181"/>
      <c r="C8" s="182">
        <f>D8+E8</f>
        <v>18</v>
      </c>
      <c r="D8" s="183"/>
      <c r="E8" s="180">
        <v>18</v>
      </c>
      <c r="F8" s="181">
        <v>20</v>
      </c>
    </row>
    <row r="9" ht="22.5" customHeight="1" spans="2:7">
      <c r="B9" s="40"/>
      <c r="C9" s="40"/>
      <c r="D9" s="40"/>
      <c r="E9" s="40"/>
      <c r="F9" s="40"/>
      <c r="G9" s="40"/>
    </row>
    <row r="10" customHeight="1" spans="2:7">
      <c r="B10" s="40"/>
      <c r="C10" s="40"/>
      <c r="D10" s="40"/>
      <c r="E10" s="40"/>
      <c r="F10" s="40"/>
      <c r="G10" s="40"/>
    </row>
    <row r="11" customHeight="1" spans="2:7">
      <c r="B11" s="40"/>
      <c r="C11" s="40"/>
      <c r="D11" s="40"/>
      <c r="E11" s="40"/>
      <c r="F11" s="40"/>
      <c r="G11" s="40"/>
    </row>
    <row r="12" customHeight="1" spans="2:7">
      <c r="B12" s="40"/>
      <c r="C12" s="40"/>
      <c r="D12" s="40"/>
      <c r="G12" s="40"/>
    </row>
    <row r="13" customHeight="1" spans="2:6">
      <c r="B13" s="40"/>
      <c r="C13" s="40"/>
      <c r="D13" s="40"/>
      <c r="E13" s="40"/>
      <c r="F13" s="40"/>
    </row>
    <row r="14" customHeight="1" spans="2:4">
      <c r="B14" s="40"/>
      <c r="C14" s="40"/>
      <c r="D14" s="40"/>
    </row>
    <row r="15" customHeight="1" spans="5:5">
      <c r="E15" s="40"/>
    </row>
    <row r="16" customHeight="1" spans="6:7">
      <c r="F16" s="40"/>
      <c r="G16" s="40"/>
    </row>
    <row r="20" customHeight="1" spans="3:3">
      <c r="C20" s="40"/>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showGridLines="0" showZeros="0" workbookViewId="0">
      <selection activeCell="C20" sqref="C20"/>
    </sheetView>
  </sheetViews>
  <sheetFormatPr defaultColWidth="6.875" defaultRowHeight="12.75" customHeight="1" outlineLevelCol="4"/>
  <cols>
    <col min="1" max="1" width="12.625" style="37" customWidth="1"/>
    <col min="2" max="2" width="39.625" style="37" customWidth="1"/>
    <col min="3" max="3" width="16.875" style="37" customWidth="1"/>
    <col min="4" max="5" width="18.25" style="37" customWidth="1"/>
    <col min="6" max="16384" width="6.875" style="37"/>
  </cols>
  <sheetData>
    <row r="1" ht="20.1" customHeight="1" spans="1:5">
      <c r="A1" s="38" t="s">
        <v>454</v>
      </c>
      <c r="E1" s="128"/>
    </row>
    <row r="2" ht="18.75" customHeight="1" spans="1:5">
      <c r="A2" s="158" t="s">
        <v>455</v>
      </c>
      <c r="B2" s="159"/>
      <c r="C2" s="159"/>
      <c r="D2" s="159"/>
      <c r="E2" s="159"/>
    </row>
    <row r="3" ht="11.25" customHeight="1" spans="1:5">
      <c r="A3" s="159"/>
      <c r="B3" s="159"/>
      <c r="C3" s="159"/>
      <c r="D3" s="159"/>
      <c r="E3" s="159"/>
    </row>
    <row r="4" ht="15" customHeight="1" spans="1:5">
      <c r="A4" s="160"/>
      <c r="B4" s="161"/>
      <c r="C4" s="161"/>
      <c r="D4" s="161"/>
      <c r="E4" s="162" t="s">
        <v>313</v>
      </c>
    </row>
    <row r="5" ht="20.1" customHeight="1" spans="1:5">
      <c r="A5" s="135" t="s">
        <v>335</v>
      </c>
      <c r="B5" s="135" t="s">
        <v>336</v>
      </c>
      <c r="C5" s="135" t="s">
        <v>456</v>
      </c>
      <c r="D5" s="135"/>
      <c r="E5" s="135"/>
    </row>
    <row r="6" ht="20.1" customHeight="1" spans="1:5">
      <c r="A6" s="135"/>
      <c r="B6" s="135"/>
      <c r="C6" s="135" t="s">
        <v>457</v>
      </c>
      <c r="D6" s="135" t="s">
        <v>338</v>
      </c>
      <c r="E6" s="135" t="s">
        <v>339</v>
      </c>
    </row>
    <row r="7" ht="20.1" customHeight="1" spans="1:5">
      <c r="A7" s="163">
        <v>21208</v>
      </c>
      <c r="B7" s="163" t="s">
        <v>458</v>
      </c>
      <c r="C7" s="164">
        <f>C8</f>
        <v>1080.6</v>
      </c>
      <c r="D7" s="164">
        <f>D8</f>
        <v>0</v>
      </c>
      <c r="E7" s="164">
        <f>E8</f>
        <v>1080.6</v>
      </c>
    </row>
    <row r="8" ht="20.1" customHeight="1" spans="1:5">
      <c r="A8" s="165" t="s">
        <v>459</v>
      </c>
      <c r="B8" s="166" t="s">
        <v>460</v>
      </c>
      <c r="C8" s="149">
        <f>D8+E8</f>
        <v>1080.6</v>
      </c>
      <c r="D8" s="149"/>
      <c r="E8" s="149">
        <v>1080.6</v>
      </c>
    </row>
    <row r="9" ht="20.1" customHeight="1" spans="1:5">
      <c r="A9" s="167"/>
      <c r="B9" s="40"/>
      <c r="C9" s="40"/>
      <c r="D9" s="40"/>
      <c r="E9" s="40"/>
    </row>
    <row r="10" ht="20.25" customHeight="1" spans="1:5">
      <c r="A10" s="40"/>
      <c r="B10" s="40"/>
      <c r="C10" s="40"/>
      <c r="D10" s="40"/>
      <c r="E10" s="40"/>
    </row>
    <row r="11" customHeight="1" spans="1:5">
      <c r="A11" s="40"/>
      <c r="B11" s="40"/>
      <c r="C11" s="40"/>
      <c r="E11" s="40"/>
    </row>
    <row r="12" customHeight="1" spans="1:5">
      <c r="A12" s="40"/>
      <c r="B12" s="40"/>
      <c r="C12" s="40"/>
      <c r="D12" s="40"/>
      <c r="E12" s="40"/>
    </row>
    <row r="13" customHeight="1" spans="1:5">
      <c r="A13" s="40"/>
      <c r="B13" s="40"/>
      <c r="C13" s="40"/>
      <c r="E13" s="40"/>
    </row>
    <row r="14" customHeight="1" spans="1:5">
      <c r="A14" s="40"/>
      <c r="B14" s="40"/>
      <c r="D14" s="40"/>
      <c r="E14" s="40"/>
    </row>
    <row r="15" customHeight="1" spans="1:5">
      <c r="A15" s="40"/>
      <c r="E15" s="40"/>
    </row>
    <row r="16" customHeight="1" spans="2:2">
      <c r="B16" s="40"/>
    </row>
    <row r="17" customHeight="1" spans="2:2">
      <c r="B17" s="40"/>
    </row>
    <row r="18" customHeight="1" spans="2:2">
      <c r="B18" s="40"/>
    </row>
    <row r="19" customHeight="1" spans="2:2">
      <c r="B19" s="40"/>
    </row>
    <row r="20" customHeight="1" spans="2:2">
      <c r="B20" s="40"/>
    </row>
    <row r="21" customHeight="1" spans="2:2">
      <c r="B21" s="40"/>
    </row>
    <row r="23" customHeight="1" spans="2:2">
      <c r="B23" s="40"/>
    </row>
    <row r="24" customHeight="1" spans="2:2">
      <c r="B24" s="40"/>
    </row>
    <row r="26" customHeight="1" spans="2:2">
      <c r="B26" s="40"/>
    </row>
    <row r="27" customHeight="1" spans="2:2">
      <c r="B27" s="40"/>
    </row>
    <row r="28" customHeight="1" spans="4:4">
      <c r="D28" s="40"/>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26"/>
  <sheetViews>
    <sheetView showGridLines="0" showZeros="0" tabSelected="1" workbookViewId="0">
      <selection activeCell="A7" sqref="A7"/>
    </sheetView>
  </sheetViews>
  <sheetFormatPr defaultColWidth="34.5" defaultRowHeight="20.1" customHeight="1"/>
  <cols>
    <col min="1" max="1" width="35.625" style="37" customWidth="1"/>
    <col min="2" max="2" width="18.625" style="37" customWidth="1"/>
    <col min="3" max="3" width="35.625" style="37" customWidth="1"/>
    <col min="4" max="4" width="18.625" style="37" customWidth="1"/>
    <col min="5" max="157" width="6.75" style="37" customWidth="1"/>
    <col min="158" max="254" width="6.875" style="37" customWidth="1"/>
    <col min="255" max="16384" width="34.5" style="37"/>
  </cols>
  <sheetData>
    <row r="1" customHeight="1" spans="1:249">
      <c r="A1" s="38" t="s">
        <v>461</v>
      </c>
      <c r="B1" s="126"/>
      <c r="C1" s="127"/>
      <c r="D1" s="128"/>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c r="DU1" s="127"/>
      <c r="DV1" s="127"/>
      <c r="DW1" s="127"/>
      <c r="DX1" s="127"/>
      <c r="DY1" s="127"/>
      <c r="DZ1" s="127"/>
      <c r="EA1" s="127"/>
      <c r="EB1" s="127"/>
      <c r="EC1" s="127"/>
      <c r="ED1" s="127"/>
      <c r="EE1" s="127"/>
      <c r="EF1" s="127"/>
      <c r="EG1" s="127"/>
      <c r="EH1" s="127"/>
      <c r="EI1" s="127"/>
      <c r="EJ1" s="127"/>
      <c r="EK1" s="127"/>
      <c r="EL1" s="127"/>
      <c r="EM1" s="127"/>
      <c r="EN1" s="127"/>
      <c r="EO1" s="127"/>
      <c r="EP1" s="127"/>
      <c r="EQ1" s="127"/>
      <c r="ER1" s="127"/>
      <c r="ES1" s="127"/>
      <c r="ET1" s="127"/>
      <c r="EU1" s="127"/>
      <c r="EV1" s="127"/>
      <c r="EW1" s="127"/>
      <c r="EX1" s="127"/>
      <c r="EY1" s="127"/>
      <c r="EZ1" s="127"/>
      <c r="FA1" s="127"/>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row>
    <row r="2" ht="25.5" customHeight="1" spans="1:249">
      <c r="A2" s="129" t="s">
        <v>462</v>
      </c>
      <c r="B2" s="130"/>
      <c r="C2" s="131"/>
      <c r="D2" s="130"/>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row>
    <row r="3" ht="5.25" customHeight="1" spans="1:249">
      <c r="A3" s="130"/>
      <c r="B3" s="130"/>
      <c r="C3" s="131"/>
      <c r="D3" s="130"/>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row>
    <row r="4" ht="15" customHeight="1" spans="1:249">
      <c r="A4" s="45"/>
      <c r="B4" s="132"/>
      <c r="C4" s="133"/>
      <c r="D4" s="134" t="s">
        <v>313</v>
      </c>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row>
    <row r="5" ht="23.25" customHeight="1" spans="1:249">
      <c r="A5" s="135" t="s">
        <v>314</v>
      </c>
      <c r="B5" s="135"/>
      <c r="C5" s="135" t="s">
        <v>315</v>
      </c>
      <c r="D5" s="135"/>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row>
    <row r="6" ht="24" customHeight="1" spans="1:249">
      <c r="A6" s="136" t="s">
        <v>316</v>
      </c>
      <c r="B6" s="137" t="s">
        <v>317</v>
      </c>
      <c r="C6" s="136" t="s">
        <v>316</v>
      </c>
      <c r="D6" s="136" t="s">
        <v>317</v>
      </c>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row>
    <row r="7" customHeight="1" spans="1:249">
      <c r="A7" s="138" t="s">
        <v>463</v>
      </c>
      <c r="B7" s="139">
        <v>6331.64</v>
      </c>
      <c r="C7" s="140" t="s">
        <v>464</v>
      </c>
      <c r="D7" s="141">
        <v>5</v>
      </c>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row>
    <row r="8" customHeight="1" spans="1:249">
      <c r="A8" s="142" t="s">
        <v>465</v>
      </c>
      <c r="B8" s="143">
        <v>1080.6</v>
      </c>
      <c r="C8" s="144" t="s">
        <v>340</v>
      </c>
      <c r="D8" s="141">
        <v>388.04</v>
      </c>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row>
    <row r="9" customHeight="1" spans="1:249">
      <c r="A9" s="145" t="s">
        <v>466</v>
      </c>
      <c r="B9" s="146"/>
      <c r="C9" s="144" t="s">
        <v>347</v>
      </c>
      <c r="D9" s="141">
        <v>153.26</v>
      </c>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row>
    <row r="10" customHeight="1" spans="1:249">
      <c r="A10" s="147" t="s">
        <v>467</v>
      </c>
      <c r="B10" s="148"/>
      <c r="C10" s="144" t="s">
        <v>468</v>
      </c>
      <c r="D10" s="141">
        <v>2178</v>
      </c>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row>
    <row r="11" customHeight="1" spans="1:249">
      <c r="A11" s="147" t="s">
        <v>469</v>
      </c>
      <c r="B11" s="148"/>
      <c r="C11" s="144" t="s">
        <v>355</v>
      </c>
      <c r="D11" s="141">
        <v>8388.24</v>
      </c>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127"/>
      <c r="EN11" s="127"/>
      <c r="EO11" s="127"/>
      <c r="EP11" s="127"/>
      <c r="EQ11" s="127"/>
      <c r="ER11" s="127"/>
      <c r="ES11" s="127"/>
      <c r="ET11" s="127"/>
      <c r="EU11" s="127"/>
      <c r="EV11" s="127"/>
      <c r="EW11" s="127"/>
      <c r="EX11" s="127"/>
      <c r="EY11" s="127"/>
      <c r="EZ11" s="127"/>
      <c r="FA11" s="127"/>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row>
    <row r="12" customHeight="1" spans="1:249">
      <c r="A12" s="147" t="s">
        <v>470</v>
      </c>
      <c r="B12" s="149"/>
      <c r="C12" s="144" t="s">
        <v>471</v>
      </c>
      <c r="D12" s="141">
        <v>940</v>
      </c>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7"/>
      <c r="EG12" s="127"/>
      <c r="EH12" s="127"/>
      <c r="EI12" s="127"/>
      <c r="EJ12" s="127"/>
      <c r="EK12" s="127"/>
      <c r="EL12" s="127"/>
      <c r="EM12" s="127"/>
      <c r="EN12" s="127"/>
      <c r="EO12" s="127"/>
      <c r="EP12" s="127"/>
      <c r="EQ12" s="127"/>
      <c r="ER12" s="127"/>
      <c r="ES12" s="127"/>
      <c r="ET12" s="127"/>
      <c r="EU12" s="127"/>
      <c r="EV12" s="127"/>
      <c r="EW12" s="127"/>
      <c r="EX12" s="127"/>
      <c r="EY12" s="127"/>
      <c r="EZ12" s="127"/>
      <c r="FA12" s="127"/>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row>
    <row r="13" customHeight="1" spans="1:249">
      <c r="A13" s="147"/>
      <c r="B13" s="150"/>
      <c r="C13" s="144" t="s">
        <v>365</v>
      </c>
      <c r="D13" s="141">
        <v>2746.18</v>
      </c>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row>
    <row r="14" customHeight="1" spans="1:249">
      <c r="A14" s="147"/>
      <c r="B14" s="150"/>
      <c r="C14" s="144" t="s">
        <v>472</v>
      </c>
      <c r="D14" s="141">
        <v>0</v>
      </c>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row>
    <row r="15" customHeight="1" spans="1:249">
      <c r="A15" s="147"/>
      <c r="B15" s="150"/>
      <c r="C15" s="144"/>
      <c r="D15" s="141"/>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c r="DQ15" s="127"/>
      <c r="DR15" s="127"/>
      <c r="DS15" s="127"/>
      <c r="DT15" s="127"/>
      <c r="DU15" s="127"/>
      <c r="DV15" s="127"/>
      <c r="DW15" s="127"/>
      <c r="DX15" s="127"/>
      <c r="DY15" s="127"/>
      <c r="DZ15" s="127"/>
      <c r="EA15" s="127"/>
      <c r="EB15" s="127"/>
      <c r="EC15" s="127"/>
      <c r="ED15" s="127"/>
      <c r="EE15" s="127"/>
      <c r="EF15" s="127"/>
      <c r="EG15" s="127"/>
      <c r="EH15" s="127"/>
      <c r="EI15" s="127"/>
      <c r="EJ15" s="127"/>
      <c r="EK15" s="127"/>
      <c r="EL15" s="127"/>
      <c r="EM15" s="127"/>
      <c r="EN15" s="127"/>
      <c r="EO15" s="127"/>
      <c r="EP15" s="127"/>
      <c r="EQ15" s="127"/>
      <c r="ER15" s="127"/>
      <c r="ES15" s="127"/>
      <c r="ET15" s="127"/>
      <c r="EU15" s="127"/>
      <c r="EV15" s="127"/>
      <c r="EW15" s="127"/>
      <c r="EX15" s="127"/>
      <c r="EY15" s="127"/>
      <c r="EZ15" s="127"/>
      <c r="FA15" s="127"/>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row>
    <row r="16" customHeight="1" spans="1:249">
      <c r="A16" s="135" t="s">
        <v>473</v>
      </c>
      <c r="B16" s="151">
        <f>SUM(B7:B15)</f>
        <v>7412.24</v>
      </c>
      <c r="C16" s="32" t="s">
        <v>474</v>
      </c>
      <c r="D16" s="152">
        <f>SUM(D7:D15)</f>
        <v>14798.72</v>
      </c>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row>
    <row r="17" customHeight="1" spans="1:249">
      <c r="A17" s="147" t="s">
        <v>475</v>
      </c>
      <c r="B17" s="151"/>
      <c r="C17" s="153" t="s">
        <v>476</v>
      </c>
      <c r="D17" s="152">
        <f>B19-D16</f>
        <v>0</v>
      </c>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c r="DE17" s="127"/>
      <c r="DF17" s="127"/>
      <c r="DG17" s="127"/>
      <c r="DH17" s="127"/>
      <c r="DI17" s="127"/>
      <c r="DJ17" s="127"/>
      <c r="DK17" s="127"/>
      <c r="DL17" s="127"/>
      <c r="DM17" s="127"/>
      <c r="DN17" s="127"/>
      <c r="DO17" s="127"/>
      <c r="DP17" s="127"/>
      <c r="DQ17" s="127"/>
      <c r="DR17" s="127"/>
      <c r="DS17" s="127"/>
      <c r="DT17" s="127"/>
      <c r="DU17" s="127"/>
      <c r="DV17" s="127"/>
      <c r="DW17" s="127"/>
      <c r="DX17" s="127"/>
      <c r="DY17" s="127"/>
      <c r="DZ17" s="127"/>
      <c r="EA17" s="127"/>
      <c r="EB17" s="127"/>
      <c r="EC17" s="127"/>
      <c r="ED17" s="127"/>
      <c r="EE17" s="127"/>
      <c r="EF17" s="127"/>
      <c r="EG17" s="127"/>
      <c r="EH17" s="127"/>
      <c r="EI17" s="127"/>
      <c r="EJ17" s="127"/>
      <c r="EK17" s="127"/>
      <c r="EL17" s="127"/>
      <c r="EM17" s="127"/>
      <c r="EN17" s="127"/>
      <c r="EO17" s="127"/>
      <c r="EP17" s="127"/>
      <c r="EQ17" s="127"/>
      <c r="ER17" s="127"/>
      <c r="ES17" s="127"/>
      <c r="ET17" s="127"/>
      <c r="EU17" s="127"/>
      <c r="EV17" s="127"/>
      <c r="EW17" s="127"/>
      <c r="EX17" s="127"/>
      <c r="EY17" s="127"/>
      <c r="EZ17" s="127"/>
      <c r="FA17" s="127"/>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row>
    <row r="18" customHeight="1" spans="1:249">
      <c r="A18" s="154" t="s">
        <v>477</v>
      </c>
      <c r="B18" s="149">
        <v>7386.48</v>
      </c>
      <c r="C18" s="155"/>
      <c r="D18" s="152"/>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c r="DE18" s="127"/>
      <c r="DF18" s="127"/>
      <c r="DG18" s="127"/>
      <c r="DH18" s="127"/>
      <c r="DI18" s="127"/>
      <c r="DJ18" s="127"/>
      <c r="DK18" s="127"/>
      <c r="DL18" s="127"/>
      <c r="DM18" s="127"/>
      <c r="DN18" s="127"/>
      <c r="DO18" s="127"/>
      <c r="DP18" s="127"/>
      <c r="DQ18" s="127"/>
      <c r="DR18" s="127"/>
      <c r="DS18" s="127"/>
      <c r="DT18" s="127"/>
      <c r="DU18" s="127"/>
      <c r="DV18" s="127"/>
      <c r="DW18" s="127"/>
      <c r="DX18" s="127"/>
      <c r="DY18" s="127"/>
      <c r="DZ18" s="127"/>
      <c r="EA18" s="127"/>
      <c r="EB18" s="127"/>
      <c r="EC18" s="127"/>
      <c r="ED18" s="127"/>
      <c r="EE18" s="127"/>
      <c r="EF18" s="127"/>
      <c r="EG18" s="127"/>
      <c r="EH18" s="127"/>
      <c r="EI18" s="127"/>
      <c r="EJ18" s="127"/>
      <c r="EK18" s="127"/>
      <c r="EL18" s="127"/>
      <c r="EM18" s="127"/>
      <c r="EN18" s="127"/>
      <c r="EO18" s="127"/>
      <c r="EP18" s="127"/>
      <c r="EQ18" s="127"/>
      <c r="ER18" s="127"/>
      <c r="ES18" s="127"/>
      <c r="ET18" s="127"/>
      <c r="EU18" s="127"/>
      <c r="EV18" s="127"/>
      <c r="EW18" s="127"/>
      <c r="EX18" s="127"/>
      <c r="EY18" s="127"/>
      <c r="EZ18" s="127"/>
      <c r="FA18" s="127"/>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row>
    <row r="19" customHeight="1" spans="1:4">
      <c r="A19" s="156" t="s">
        <v>478</v>
      </c>
      <c r="B19" s="157">
        <f>B16+B18</f>
        <v>14798.72</v>
      </c>
      <c r="C19" s="103" t="s">
        <v>479</v>
      </c>
      <c r="D19" s="152">
        <f>D16+D17</f>
        <v>14798.72</v>
      </c>
    </row>
    <row r="26" customHeight="1" spans="3:3">
      <c r="C26" s="40"/>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R83"/>
  <sheetViews>
    <sheetView showGridLines="0" showZeros="0" topLeftCell="A10" workbookViewId="0">
      <selection activeCell="A1" sqref="A1:L62"/>
    </sheetView>
  </sheetViews>
  <sheetFormatPr defaultColWidth="6.875" defaultRowHeight="12.75" customHeight="1"/>
  <cols>
    <col min="1" max="1" width="10.25" style="37" customWidth="1"/>
    <col min="2" max="2" width="30.375" style="37" customWidth="1"/>
    <col min="3" max="5" width="10.625" style="37" customWidth="1"/>
    <col min="6" max="6" width="10.125" style="37" customWidth="1"/>
    <col min="7" max="7" width="6.625" style="37" customWidth="1"/>
    <col min="8" max="8" width="7.5" style="37" customWidth="1"/>
    <col min="9" max="9" width="6.75" style="37" customWidth="1"/>
    <col min="10" max="10" width="5.75" style="37" customWidth="1"/>
    <col min="11" max="11" width="4.5" style="37" customWidth="1"/>
    <col min="12" max="12" width="5.375" style="37" customWidth="1"/>
    <col min="13" max="174" width="6.875" style="96"/>
    <col min="175" max="16384" width="6.875" style="37"/>
  </cols>
  <sheetData>
    <row r="1" ht="18" customHeight="1" spans="1:12">
      <c r="A1" s="38" t="s">
        <v>480</v>
      </c>
      <c r="B1" s="40"/>
      <c r="C1" s="40"/>
      <c r="D1" s="40"/>
      <c r="E1" s="40"/>
      <c r="F1" s="40"/>
      <c r="G1" s="40"/>
      <c r="H1" s="40"/>
      <c r="I1" s="40"/>
      <c r="J1" s="40"/>
      <c r="K1" s="40"/>
      <c r="L1" s="114"/>
    </row>
    <row r="2" ht="27" customHeight="1" spans="1:12">
      <c r="A2" s="41" t="s">
        <v>481</v>
      </c>
      <c r="B2" s="43"/>
      <c r="C2" s="43"/>
      <c r="D2" s="43"/>
      <c r="E2" s="43"/>
      <c r="F2" s="43"/>
      <c r="G2" s="43"/>
      <c r="H2" s="43"/>
      <c r="I2" s="43"/>
      <c r="J2" s="43"/>
      <c r="K2" s="43"/>
      <c r="L2" s="43"/>
    </row>
    <row r="3" ht="6.75" customHeight="1" spans="1:12">
      <c r="A3" s="97"/>
      <c r="B3" s="97"/>
      <c r="C3" s="97"/>
      <c r="D3" s="97"/>
      <c r="E3" s="97"/>
      <c r="F3" s="97"/>
      <c r="G3" s="97"/>
      <c r="H3" s="97"/>
      <c r="I3" s="97"/>
      <c r="J3" s="97"/>
      <c r="K3" s="97"/>
      <c r="L3" s="97"/>
    </row>
    <row r="4" ht="12" customHeight="1" spans="1:12">
      <c r="A4" s="98"/>
      <c r="B4" s="98"/>
      <c r="C4" s="98"/>
      <c r="D4" s="98"/>
      <c r="E4" s="98"/>
      <c r="F4" s="98"/>
      <c r="G4" s="98"/>
      <c r="H4" s="98"/>
      <c r="I4" s="98"/>
      <c r="J4" s="98"/>
      <c r="K4" s="98"/>
      <c r="L4" s="115" t="s">
        <v>313</v>
      </c>
    </row>
    <row r="5" ht="30" customHeight="1" spans="1:12">
      <c r="A5" s="99" t="s">
        <v>482</v>
      </c>
      <c r="B5" s="100"/>
      <c r="C5" s="101" t="s">
        <v>318</v>
      </c>
      <c r="D5" s="101" t="s">
        <v>477</v>
      </c>
      <c r="E5" s="101" t="s">
        <v>463</v>
      </c>
      <c r="F5" s="101" t="s">
        <v>465</v>
      </c>
      <c r="G5" s="101" t="s">
        <v>466</v>
      </c>
      <c r="H5" s="101" t="s">
        <v>467</v>
      </c>
      <c r="I5" s="101"/>
      <c r="J5" s="101" t="s">
        <v>469</v>
      </c>
      <c r="K5" s="101" t="s">
        <v>470</v>
      </c>
      <c r="L5" s="116" t="s">
        <v>475</v>
      </c>
    </row>
    <row r="6" ht="73.5" customHeight="1" spans="1:12">
      <c r="A6" s="102" t="s">
        <v>335</v>
      </c>
      <c r="B6" s="103" t="s">
        <v>336</v>
      </c>
      <c r="C6" s="32"/>
      <c r="D6" s="32"/>
      <c r="E6" s="32"/>
      <c r="F6" s="32"/>
      <c r="G6" s="32"/>
      <c r="H6" s="32" t="s">
        <v>483</v>
      </c>
      <c r="I6" s="32" t="s">
        <v>484</v>
      </c>
      <c r="J6" s="32"/>
      <c r="K6" s="32"/>
      <c r="L6" s="117"/>
    </row>
    <row r="7" s="87" customFormat="1" ht="18" customHeight="1" spans="1:174">
      <c r="A7" s="49">
        <v>201</v>
      </c>
      <c r="B7" s="50" t="s">
        <v>464</v>
      </c>
      <c r="C7" s="51">
        <f t="shared" ref="C7:E8" si="0">C8</f>
        <v>5</v>
      </c>
      <c r="D7" s="51">
        <f t="shared" si="0"/>
        <v>5</v>
      </c>
      <c r="E7" s="51">
        <f t="shared" si="0"/>
        <v>0</v>
      </c>
      <c r="F7" s="52"/>
      <c r="G7" s="104"/>
      <c r="H7" s="32"/>
      <c r="I7" s="32"/>
      <c r="J7" s="32"/>
      <c r="K7" s="32"/>
      <c r="L7" s="117"/>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row>
    <row r="8" s="88" customFormat="1" ht="18" customHeight="1" spans="1:174">
      <c r="A8" s="49">
        <v>20105</v>
      </c>
      <c r="B8" s="50" t="s">
        <v>485</v>
      </c>
      <c r="C8" s="51">
        <f t="shared" si="0"/>
        <v>5</v>
      </c>
      <c r="D8" s="51">
        <f t="shared" si="0"/>
        <v>5</v>
      </c>
      <c r="E8" s="51">
        <f t="shared" si="0"/>
        <v>0</v>
      </c>
      <c r="F8" s="52"/>
      <c r="G8" s="104"/>
      <c r="H8" s="32"/>
      <c r="I8" s="32"/>
      <c r="J8" s="32"/>
      <c r="K8" s="32"/>
      <c r="L8" s="117"/>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row>
    <row r="9" s="89" customFormat="1" ht="18" customHeight="1" spans="1:174">
      <c r="A9" s="54">
        <v>2010507</v>
      </c>
      <c r="B9" s="55" t="s">
        <v>486</v>
      </c>
      <c r="C9" s="56">
        <f>SUM(D9:L9)</f>
        <v>5</v>
      </c>
      <c r="D9" s="56">
        <v>5</v>
      </c>
      <c r="E9" s="58"/>
      <c r="F9" s="58"/>
      <c r="G9" s="105"/>
      <c r="H9" s="106"/>
      <c r="I9" s="106"/>
      <c r="J9" s="106"/>
      <c r="K9" s="106"/>
      <c r="L9" s="118"/>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row>
    <row r="10" s="90" customFormat="1" ht="18" customHeight="1" spans="1:174">
      <c r="A10" s="60">
        <v>208</v>
      </c>
      <c r="B10" s="61" t="s">
        <v>340</v>
      </c>
      <c r="C10" s="51">
        <f t="shared" ref="C10:L10" si="1">C11+C16</f>
        <v>388.04</v>
      </c>
      <c r="D10" s="51">
        <f t="shared" si="1"/>
        <v>117.54</v>
      </c>
      <c r="E10" s="51">
        <f t="shared" si="1"/>
        <v>270.5</v>
      </c>
      <c r="F10" s="51">
        <f t="shared" si="1"/>
        <v>0</v>
      </c>
      <c r="G10" s="107">
        <f t="shared" si="1"/>
        <v>0</v>
      </c>
      <c r="H10" s="107">
        <f t="shared" si="1"/>
        <v>0</v>
      </c>
      <c r="I10" s="107">
        <f t="shared" si="1"/>
        <v>0</v>
      </c>
      <c r="J10" s="107">
        <f t="shared" si="1"/>
        <v>0</v>
      </c>
      <c r="K10" s="107">
        <f t="shared" si="1"/>
        <v>0</v>
      </c>
      <c r="L10" s="120">
        <f t="shared" si="1"/>
        <v>0</v>
      </c>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row>
    <row r="11" s="91" customFormat="1" ht="18" customHeight="1" spans="1:174">
      <c r="A11" s="60">
        <v>20805</v>
      </c>
      <c r="B11" s="61" t="s">
        <v>341</v>
      </c>
      <c r="C11" s="51">
        <f>SUM(C12:C15)</f>
        <v>290.17</v>
      </c>
      <c r="D11" s="51">
        <f>SUM(D12:D15)</f>
        <v>19.67</v>
      </c>
      <c r="E11" s="51">
        <f t="shared" ref="E11:L11" si="2">SUM(E12:E15)</f>
        <v>270.5</v>
      </c>
      <c r="F11" s="51">
        <f t="shared" si="2"/>
        <v>0</v>
      </c>
      <c r="G11" s="107">
        <f t="shared" si="2"/>
        <v>0</v>
      </c>
      <c r="H11" s="107">
        <f t="shared" si="2"/>
        <v>0</v>
      </c>
      <c r="I11" s="107">
        <f t="shared" si="2"/>
        <v>0</v>
      </c>
      <c r="J11" s="107">
        <f t="shared" si="2"/>
        <v>0</v>
      </c>
      <c r="K11" s="107">
        <f t="shared" si="2"/>
        <v>0</v>
      </c>
      <c r="L11" s="120">
        <f t="shared" si="2"/>
        <v>0</v>
      </c>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row>
    <row r="12" ht="18" customHeight="1" spans="1:12">
      <c r="A12" s="62">
        <v>2080501</v>
      </c>
      <c r="B12" s="63" t="s">
        <v>342</v>
      </c>
      <c r="C12" s="51">
        <f t="shared" ref="C12:C36" si="3">SUM(D12:L12)</f>
        <v>12.33</v>
      </c>
      <c r="D12" s="51"/>
      <c r="E12" s="56">
        <v>12.33</v>
      </c>
      <c r="F12" s="51"/>
      <c r="G12" s="107"/>
      <c r="H12" s="108"/>
      <c r="I12" s="108"/>
      <c r="J12" s="108"/>
      <c r="K12" s="108"/>
      <c r="L12" s="117"/>
    </row>
    <row r="13" ht="18" customHeight="1" spans="1:12">
      <c r="A13" s="62">
        <v>2080505</v>
      </c>
      <c r="B13" s="63" t="s">
        <v>344</v>
      </c>
      <c r="C13" s="51">
        <f t="shared" si="3"/>
        <v>144.37</v>
      </c>
      <c r="D13" s="51">
        <v>14.05</v>
      </c>
      <c r="E13" s="56">
        <v>130.32</v>
      </c>
      <c r="F13" s="51"/>
      <c r="G13" s="107"/>
      <c r="H13" s="108"/>
      <c r="I13" s="108"/>
      <c r="J13" s="108"/>
      <c r="K13" s="108"/>
      <c r="L13" s="117"/>
    </row>
    <row r="14" ht="18" customHeight="1" spans="1:12">
      <c r="A14" s="62">
        <v>2080506</v>
      </c>
      <c r="B14" s="63" t="s">
        <v>345</v>
      </c>
      <c r="C14" s="51">
        <f t="shared" si="3"/>
        <v>70.78</v>
      </c>
      <c r="D14" s="51">
        <v>5.62</v>
      </c>
      <c r="E14" s="56">
        <v>65.16</v>
      </c>
      <c r="F14" s="51"/>
      <c r="G14" s="107"/>
      <c r="H14" s="108"/>
      <c r="I14" s="108"/>
      <c r="J14" s="108"/>
      <c r="K14" s="108"/>
      <c r="L14" s="117"/>
    </row>
    <row r="15" ht="18" customHeight="1" spans="1:12">
      <c r="A15" s="62">
        <v>2080599</v>
      </c>
      <c r="B15" s="63" t="s">
        <v>346</v>
      </c>
      <c r="C15" s="51">
        <f t="shared" si="3"/>
        <v>62.69</v>
      </c>
      <c r="D15" s="51"/>
      <c r="E15" s="56">
        <v>62.69</v>
      </c>
      <c r="F15" s="51"/>
      <c r="G15" s="107"/>
      <c r="H15" s="108"/>
      <c r="I15" s="108"/>
      <c r="J15" s="108"/>
      <c r="K15" s="108"/>
      <c r="L15" s="117"/>
    </row>
    <row r="16" s="88" customFormat="1" ht="18" customHeight="1" spans="1:174">
      <c r="A16" s="62">
        <v>20899</v>
      </c>
      <c r="B16" s="65" t="s">
        <v>487</v>
      </c>
      <c r="C16" s="51">
        <f>C17</f>
        <v>97.87</v>
      </c>
      <c r="D16" s="51">
        <f>D17</f>
        <v>97.87</v>
      </c>
      <c r="E16" s="51">
        <f>E17</f>
        <v>0</v>
      </c>
      <c r="F16" s="51"/>
      <c r="G16" s="107"/>
      <c r="H16" s="108"/>
      <c r="I16" s="108"/>
      <c r="J16" s="108"/>
      <c r="K16" s="108"/>
      <c r="L16" s="117"/>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row>
    <row r="17" s="40" customFormat="1" ht="18" customHeight="1" spans="1:174">
      <c r="A17" s="62">
        <v>2089901</v>
      </c>
      <c r="B17" s="66" t="s">
        <v>488</v>
      </c>
      <c r="C17" s="51">
        <f t="shared" si="3"/>
        <v>97.87</v>
      </c>
      <c r="D17" s="51">
        <v>97.87</v>
      </c>
      <c r="E17" s="56"/>
      <c r="F17" s="51"/>
      <c r="G17" s="107"/>
      <c r="H17" s="108"/>
      <c r="I17" s="108"/>
      <c r="J17" s="108"/>
      <c r="K17" s="108"/>
      <c r="L17" s="117"/>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row>
    <row r="18" s="90" customFormat="1" ht="18" customHeight="1" spans="1:174">
      <c r="A18" s="60">
        <v>210</v>
      </c>
      <c r="B18" s="61" t="s">
        <v>347</v>
      </c>
      <c r="C18" s="51">
        <f t="shared" si="3"/>
        <v>153.26</v>
      </c>
      <c r="D18" s="51">
        <f>D19+D24</f>
        <v>49.34</v>
      </c>
      <c r="E18" s="51">
        <v>103.92</v>
      </c>
      <c r="F18" s="51"/>
      <c r="G18" s="107"/>
      <c r="H18" s="108"/>
      <c r="I18" s="108"/>
      <c r="J18" s="108"/>
      <c r="K18" s="108"/>
      <c r="L18" s="117"/>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row>
    <row r="19" s="91" customFormat="1" ht="18" customHeight="1" spans="1:174">
      <c r="A19" s="60">
        <v>21011</v>
      </c>
      <c r="B19" s="61" t="s">
        <v>348</v>
      </c>
      <c r="C19" s="51">
        <f t="shared" si="3"/>
        <v>110.59</v>
      </c>
      <c r="D19" s="51">
        <f>SUM(D20:D23)</f>
        <v>6.67</v>
      </c>
      <c r="E19" s="51">
        <v>103.92</v>
      </c>
      <c r="F19" s="51"/>
      <c r="G19" s="107"/>
      <c r="H19" s="108"/>
      <c r="I19" s="108"/>
      <c r="J19" s="108"/>
      <c r="K19" s="108"/>
      <c r="L19" s="117"/>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row>
    <row r="20" ht="18" customHeight="1" spans="1:12">
      <c r="A20" s="62">
        <v>2101101</v>
      </c>
      <c r="B20" s="63" t="s">
        <v>349</v>
      </c>
      <c r="C20" s="51">
        <f t="shared" si="3"/>
        <v>49.66</v>
      </c>
      <c r="D20" s="67">
        <v>5.22</v>
      </c>
      <c r="E20" s="56">
        <v>44.44</v>
      </c>
      <c r="F20" s="51"/>
      <c r="G20" s="107"/>
      <c r="H20" s="108"/>
      <c r="I20" s="108"/>
      <c r="J20" s="108"/>
      <c r="K20" s="108"/>
      <c r="L20" s="117"/>
    </row>
    <row r="21" ht="18" customHeight="1" spans="1:12">
      <c r="A21" s="62">
        <v>2101102</v>
      </c>
      <c r="B21" s="63" t="s">
        <v>350</v>
      </c>
      <c r="C21" s="51">
        <f t="shared" si="3"/>
        <v>37.49</v>
      </c>
      <c r="D21" s="67">
        <v>1.45</v>
      </c>
      <c r="E21" s="56">
        <v>36.04</v>
      </c>
      <c r="F21" s="51"/>
      <c r="G21" s="107"/>
      <c r="H21" s="108"/>
      <c r="I21" s="108"/>
      <c r="J21" s="108"/>
      <c r="K21" s="108"/>
      <c r="L21" s="117"/>
    </row>
    <row r="22" ht="18" customHeight="1" spans="1:12">
      <c r="A22" s="62">
        <v>2101103</v>
      </c>
      <c r="B22" s="63" t="s">
        <v>351</v>
      </c>
      <c r="C22" s="51">
        <f t="shared" si="3"/>
        <v>13.72</v>
      </c>
      <c r="D22" s="51"/>
      <c r="E22" s="56">
        <v>13.72</v>
      </c>
      <c r="F22" s="51"/>
      <c r="G22" s="107"/>
      <c r="H22" s="108"/>
      <c r="I22" s="108"/>
      <c r="J22" s="108"/>
      <c r="K22" s="108"/>
      <c r="L22" s="117"/>
    </row>
    <row r="23" ht="18" customHeight="1" spans="1:12">
      <c r="A23" s="62">
        <v>2101199</v>
      </c>
      <c r="B23" s="63" t="s">
        <v>352</v>
      </c>
      <c r="C23" s="51">
        <f t="shared" si="3"/>
        <v>9.72</v>
      </c>
      <c r="D23" s="51"/>
      <c r="E23" s="56">
        <v>9.72</v>
      </c>
      <c r="F23" s="51"/>
      <c r="G23" s="107"/>
      <c r="H23" s="108"/>
      <c r="I23" s="108"/>
      <c r="J23" s="108"/>
      <c r="K23" s="108"/>
      <c r="L23" s="117"/>
    </row>
    <row r="24" s="91" customFormat="1" ht="18" customHeight="1" spans="1:174">
      <c r="A24" s="60">
        <v>21099</v>
      </c>
      <c r="B24" s="61" t="s">
        <v>489</v>
      </c>
      <c r="C24" s="51">
        <f>C25</f>
        <v>42.67</v>
      </c>
      <c r="D24" s="51">
        <f>D25</f>
        <v>42.67</v>
      </c>
      <c r="E24" s="51">
        <f>E25</f>
        <v>0</v>
      </c>
      <c r="F24" s="51"/>
      <c r="G24" s="107"/>
      <c r="H24" s="108"/>
      <c r="I24" s="108"/>
      <c r="J24" s="108"/>
      <c r="K24" s="108"/>
      <c r="L24" s="117"/>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row>
    <row r="25" ht="18" customHeight="1" spans="1:12">
      <c r="A25" s="62">
        <v>2109901</v>
      </c>
      <c r="B25" s="63" t="s">
        <v>489</v>
      </c>
      <c r="C25" s="51">
        <f t="shared" si="3"/>
        <v>42.67</v>
      </c>
      <c r="D25" s="51">
        <v>42.67</v>
      </c>
      <c r="E25" s="56"/>
      <c r="F25" s="51"/>
      <c r="G25" s="107"/>
      <c r="H25" s="108"/>
      <c r="I25" s="108"/>
      <c r="J25" s="108"/>
      <c r="K25" s="108"/>
      <c r="L25" s="117"/>
    </row>
    <row r="26" s="90" customFormat="1" ht="18" customHeight="1" spans="1:174">
      <c r="A26" s="60">
        <v>211</v>
      </c>
      <c r="B26" s="61" t="s">
        <v>353</v>
      </c>
      <c r="C26" s="51">
        <f>C27+C29</f>
        <v>2178</v>
      </c>
      <c r="D26" s="51">
        <f>D27+D29</f>
        <v>678</v>
      </c>
      <c r="E26" s="51">
        <f>E27+E29</f>
        <v>1500</v>
      </c>
      <c r="F26" s="51"/>
      <c r="G26" s="107"/>
      <c r="H26" s="108"/>
      <c r="I26" s="108"/>
      <c r="J26" s="108"/>
      <c r="K26" s="108"/>
      <c r="L26" s="117"/>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row>
    <row r="27" s="91" customFormat="1" ht="18" customHeight="1" spans="1:174">
      <c r="A27" s="60">
        <v>21103</v>
      </c>
      <c r="B27" s="61" t="s">
        <v>490</v>
      </c>
      <c r="C27" s="51">
        <f>SUM(C28)</f>
        <v>678</v>
      </c>
      <c r="D27" s="51">
        <f>SUM(D28)</f>
        <v>678</v>
      </c>
      <c r="E27" s="51">
        <f>SUM(E28)</f>
        <v>0</v>
      </c>
      <c r="F27" s="51"/>
      <c r="G27" s="107"/>
      <c r="H27" s="108"/>
      <c r="I27" s="108"/>
      <c r="J27" s="108"/>
      <c r="K27" s="108"/>
      <c r="L27" s="117"/>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row>
    <row r="28" s="92" customFormat="1" ht="18" customHeight="1" spans="1:174">
      <c r="A28" s="60">
        <v>2110302</v>
      </c>
      <c r="B28" s="63" t="s">
        <v>491</v>
      </c>
      <c r="C28" s="51">
        <f t="shared" si="3"/>
        <v>678</v>
      </c>
      <c r="D28" s="51">
        <v>678</v>
      </c>
      <c r="E28" s="51"/>
      <c r="F28" s="51"/>
      <c r="G28" s="107"/>
      <c r="H28" s="108"/>
      <c r="I28" s="108"/>
      <c r="J28" s="108"/>
      <c r="K28" s="108"/>
      <c r="L28" s="117"/>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row>
    <row r="29" s="93" customFormat="1" ht="18" customHeight="1" spans="1:174">
      <c r="A29" s="60">
        <v>21199</v>
      </c>
      <c r="B29" s="63" t="s">
        <v>354</v>
      </c>
      <c r="C29" s="51">
        <f>C30</f>
        <v>1500</v>
      </c>
      <c r="D29" s="51">
        <f>D30</f>
        <v>0</v>
      </c>
      <c r="E29" s="51">
        <f>E30</f>
        <v>1500</v>
      </c>
      <c r="F29" s="51"/>
      <c r="G29" s="107"/>
      <c r="H29" s="108"/>
      <c r="I29" s="108"/>
      <c r="J29" s="108"/>
      <c r="K29" s="108"/>
      <c r="L29" s="117"/>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21"/>
      <c r="FE29" s="121"/>
      <c r="FF29" s="121"/>
      <c r="FG29" s="121"/>
      <c r="FH29" s="121"/>
      <c r="FI29" s="121"/>
      <c r="FJ29" s="121"/>
      <c r="FK29" s="121"/>
      <c r="FL29" s="121"/>
      <c r="FM29" s="121"/>
      <c r="FN29" s="121"/>
      <c r="FO29" s="121"/>
      <c r="FP29" s="121"/>
      <c r="FQ29" s="121"/>
      <c r="FR29" s="121"/>
    </row>
    <row r="30" ht="18" customHeight="1" spans="1:12">
      <c r="A30" s="62">
        <v>2119901</v>
      </c>
      <c r="B30" s="63" t="s">
        <v>354</v>
      </c>
      <c r="C30" s="51">
        <f t="shared" si="3"/>
        <v>1500</v>
      </c>
      <c r="D30" s="51"/>
      <c r="E30" s="56">
        <v>1500</v>
      </c>
      <c r="F30" s="51"/>
      <c r="G30" s="107"/>
      <c r="H30" s="108"/>
      <c r="I30" s="108"/>
      <c r="J30" s="108"/>
      <c r="K30" s="108"/>
      <c r="L30" s="117"/>
    </row>
    <row r="31" s="90" customFormat="1" ht="18" customHeight="1" spans="1:174">
      <c r="A31" s="60">
        <v>212</v>
      </c>
      <c r="B31" s="61" t="s">
        <v>355</v>
      </c>
      <c r="C31" s="51">
        <f t="shared" si="3"/>
        <v>8388.24</v>
      </c>
      <c r="D31" s="51">
        <f>D32+D37+D39+D41+D43+D48+D50</f>
        <v>2948.16</v>
      </c>
      <c r="E31" s="51">
        <f>E32+E37+E39+E41+E43+E48+E50</f>
        <v>4359.48</v>
      </c>
      <c r="F31" s="51">
        <f>F32+F37+F39+F41+F43+F48+F50</f>
        <v>1080.6</v>
      </c>
      <c r="G31" s="107"/>
      <c r="H31" s="108"/>
      <c r="I31" s="108"/>
      <c r="J31" s="108"/>
      <c r="K31" s="108"/>
      <c r="L31" s="117"/>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c r="CW31" s="121"/>
      <c r="CX31" s="121"/>
      <c r="CY31" s="121"/>
      <c r="CZ31" s="121"/>
      <c r="DA31" s="121"/>
      <c r="DB31" s="121"/>
      <c r="DC31" s="121"/>
      <c r="DD31" s="121"/>
      <c r="DE31" s="121"/>
      <c r="DF31" s="121"/>
      <c r="DG31" s="121"/>
      <c r="DH31" s="121"/>
      <c r="DI31" s="121"/>
      <c r="DJ31" s="121"/>
      <c r="DK31" s="121"/>
      <c r="DL31" s="121"/>
      <c r="DM31" s="121"/>
      <c r="DN31" s="121"/>
      <c r="DO31" s="121"/>
      <c r="DP31" s="121"/>
      <c r="DQ31" s="121"/>
      <c r="DR31" s="121"/>
      <c r="DS31" s="121"/>
      <c r="DT31" s="121"/>
      <c r="DU31" s="121"/>
      <c r="DV31" s="121"/>
      <c r="DW31" s="121"/>
      <c r="DX31" s="121"/>
      <c r="DY31" s="121"/>
      <c r="DZ31" s="121"/>
      <c r="EA31" s="121"/>
      <c r="EB31" s="121"/>
      <c r="EC31" s="121"/>
      <c r="ED31" s="121"/>
      <c r="EE31" s="121"/>
      <c r="EF31" s="121"/>
      <c r="EG31" s="121"/>
      <c r="EH31" s="121"/>
      <c r="EI31" s="121"/>
      <c r="EJ31" s="121"/>
      <c r="EK31" s="121"/>
      <c r="EL31" s="121"/>
      <c r="EM31" s="121"/>
      <c r="EN31" s="121"/>
      <c r="EO31" s="121"/>
      <c r="EP31" s="121"/>
      <c r="EQ31" s="121"/>
      <c r="ER31" s="121"/>
      <c r="ES31" s="121"/>
      <c r="ET31" s="121"/>
      <c r="EU31" s="121"/>
      <c r="EV31" s="121"/>
      <c r="EW31" s="121"/>
      <c r="EX31" s="121"/>
      <c r="EY31" s="121"/>
      <c r="EZ31" s="121"/>
      <c r="FA31" s="121"/>
      <c r="FB31" s="121"/>
      <c r="FC31" s="121"/>
      <c r="FD31" s="121"/>
      <c r="FE31" s="121"/>
      <c r="FF31" s="121"/>
      <c r="FG31" s="121"/>
      <c r="FH31" s="121"/>
      <c r="FI31" s="121"/>
      <c r="FJ31" s="121"/>
      <c r="FK31" s="121"/>
      <c r="FL31" s="121"/>
      <c r="FM31" s="121"/>
      <c r="FN31" s="121"/>
      <c r="FO31" s="121"/>
      <c r="FP31" s="121"/>
      <c r="FQ31" s="121"/>
      <c r="FR31" s="121"/>
    </row>
    <row r="32" s="91" customFormat="1" ht="18" customHeight="1" spans="1:174">
      <c r="A32" s="60">
        <v>21201</v>
      </c>
      <c r="B32" s="61" t="s">
        <v>356</v>
      </c>
      <c r="C32" s="51">
        <f t="shared" si="3"/>
        <v>4199.22</v>
      </c>
      <c r="D32" s="51">
        <f>SUM(D33:D36)</f>
        <v>899.74</v>
      </c>
      <c r="E32" s="51">
        <v>3299.48</v>
      </c>
      <c r="F32" s="51"/>
      <c r="G32" s="107"/>
      <c r="H32" s="108"/>
      <c r="I32" s="108"/>
      <c r="J32" s="108"/>
      <c r="K32" s="108"/>
      <c r="L32" s="117"/>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121"/>
      <c r="DJ32" s="121"/>
      <c r="DK32" s="121"/>
      <c r="DL32" s="121"/>
      <c r="DM32" s="121"/>
      <c r="DN32" s="121"/>
      <c r="DO32" s="121"/>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121"/>
      <c r="FD32" s="121"/>
      <c r="FE32" s="121"/>
      <c r="FF32" s="121"/>
      <c r="FG32" s="121"/>
      <c r="FH32" s="121"/>
      <c r="FI32" s="121"/>
      <c r="FJ32" s="121"/>
      <c r="FK32" s="121"/>
      <c r="FL32" s="121"/>
      <c r="FM32" s="121"/>
      <c r="FN32" s="121"/>
      <c r="FO32" s="121"/>
      <c r="FP32" s="121"/>
      <c r="FQ32" s="121"/>
      <c r="FR32" s="121"/>
    </row>
    <row r="33" ht="18" customHeight="1" spans="1:12">
      <c r="A33" s="62">
        <v>2120101</v>
      </c>
      <c r="B33" s="63" t="s">
        <v>357</v>
      </c>
      <c r="C33" s="51">
        <f t="shared" si="3"/>
        <v>864.33</v>
      </c>
      <c r="D33" s="56">
        <v>0.44</v>
      </c>
      <c r="E33" s="56">
        <v>863.89</v>
      </c>
      <c r="F33" s="51"/>
      <c r="G33" s="107"/>
      <c r="H33" s="108"/>
      <c r="I33" s="108"/>
      <c r="J33" s="108"/>
      <c r="K33" s="108"/>
      <c r="L33" s="117"/>
    </row>
    <row r="34" ht="18" customHeight="1" spans="1:12">
      <c r="A34" s="62">
        <v>2120102</v>
      </c>
      <c r="B34" s="63" t="s">
        <v>358</v>
      </c>
      <c r="C34" s="51">
        <f t="shared" si="3"/>
        <v>225.15</v>
      </c>
      <c r="D34" s="56">
        <v>22.5</v>
      </c>
      <c r="E34" s="56">
        <v>202.65</v>
      </c>
      <c r="F34" s="51"/>
      <c r="G34" s="107"/>
      <c r="H34" s="108"/>
      <c r="I34" s="108"/>
      <c r="J34" s="108"/>
      <c r="K34" s="108"/>
      <c r="L34" s="117"/>
    </row>
    <row r="35" ht="18" customHeight="1" spans="1:12">
      <c r="A35" s="62">
        <v>2120106</v>
      </c>
      <c r="B35" s="63" t="s">
        <v>359</v>
      </c>
      <c r="C35" s="51">
        <f t="shared" si="3"/>
        <v>581.56</v>
      </c>
      <c r="D35" s="56">
        <v>31.12</v>
      </c>
      <c r="E35" s="56">
        <v>550.44</v>
      </c>
      <c r="F35" s="51"/>
      <c r="G35" s="107"/>
      <c r="H35" s="108"/>
      <c r="I35" s="108"/>
      <c r="J35" s="108"/>
      <c r="K35" s="108"/>
      <c r="L35" s="117"/>
    </row>
    <row r="36" ht="18" customHeight="1" spans="1:12">
      <c r="A36" s="62">
        <v>2120199</v>
      </c>
      <c r="B36" s="63" t="s">
        <v>360</v>
      </c>
      <c r="C36" s="51">
        <f t="shared" si="3"/>
        <v>2528.18</v>
      </c>
      <c r="D36" s="56">
        <v>845.68</v>
      </c>
      <c r="E36" s="56">
        <v>1682.5</v>
      </c>
      <c r="F36" s="51"/>
      <c r="G36" s="107"/>
      <c r="H36" s="108"/>
      <c r="I36" s="108"/>
      <c r="J36" s="108"/>
      <c r="K36" s="108"/>
      <c r="L36" s="117"/>
    </row>
    <row r="37" s="91" customFormat="1" ht="18" customHeight="1" spans="1:174">
      <c r="A37" s="60">
        <v>21202</v>
      </c>
      <c r="B37" s="61" t="s">
        <v>361</v>
      </c>
      <c r="C37" s="51">
        <f>SUM(C38)</f>
        <v>20</v>
      </c>
      <c r="D37" s="51">
        <f>SUM(D38)</f>
        <v>0</v>
      </c>
      <c r="E37" s="51">
        <v>20</v>
      </c>
      <c r="F37" s="51"/>
      <c r="G37" s="107"/>
      <c r="H37" s="108"/>
      <c r="I37" s="108"/>
      <c r="J37" s="108"/>
      <c r="K37" s="108"/>
      <c r="L37" s="117"/>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row>
    <row r="38" ht="18" customHeight="1" spans="1:12">
      <c r="A38" s="62">
        <v>2120201</v>
      </c>
      <c r="B38" s="63" t="s">
        <v>361</v>
      </c>
      <c r="C38" s="56">
        <f t="shared" ref="C38:C65" si="4">SUM(D38:L38)</f>
        <v>20</v>
      </c>
      <c r="D38" s="51"/>
      <c r="E38" s="56">
        <v>20</v>
      </c>
      <c r="F38" s="51"/>
      <c r="G38" s="107"/>
      <c r="H38" s="108"/>
      <c r="I38" s="108"/>
      <c r="J38" s="108"/>
      <c r="K38" s="108"/>
      <c r="L38" s="117"/>
    </row>
    <row r="39" s="91" customFormat="1" ht="18" customHeight="1" spans="1:174">
      <c r="A39" s="60">
        <v>21205</v>
      </c>
      <c r="B39" s="61" t="s">
        <v>362</v>
      </c>
      <c r="C39" s="51">
        <f>C40</f>
        <v>160</v>
      </c>
      <c r="D39" s="51">
        <f>D40</f>
        <v>0</v>
      </c>
      <c r="E39" s="51">
        <v>160</v>
      </c>
      <c r="F39" s="51"/>
      <c r="G39" s="107"/>
      <c r="H39" s="108"/>
      <c r="I39" s="108"/>
      <c r="J39" s="108"/>
      <c r="K39" s="108"/>
      <c r="L39" s="117"/>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1"/>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1"/>
      <c r="EY39" s="121"/>
      <c r="EZ39" s="121"/>
      <c r="FA39" s="121"/>
      <c r="FB39" s="121"/>
      <c r="FC39" s="121"/>
      <c r="FD39" s="121"/>
      <c r="FE39" s="121"/>
      <c r="FF39" s="121"/>
      <c r="FG39" s="121"/>
      <c r="FH39" s="121"/>
      <c r="FI39" s="121"/>
      <c r="FJ39" s="121"/>
      <c r="FK39" s="121"/>
      <c r="FL39" s="121"/>
      <c r="FM39" s="121"/>
      <c r="FN39" s="121"/>
      <c r="FO39" s="121"/>
      <c r="FP39" s="121"/>
      <c r="FQ39" s="121"/>
      <c r="FR39" s="121"/>
    </row>
    <row r="40" ht="18" customHeight="1" spans="1:12">
      <c r="A40" s="62">
        <v>2120501</v>
      </c>
      <c r="B40" s="63" t="s">
        <v>362</v>
      </c>
      <c r="C40" s="56">
        <f t="shared" si="4"/>
        <v>160</v>
      </c>
      <c r="D40" s="51"/>
      <c r="E40" s="56">
        <v>160</v>
      </c>
      <c r="F40" s="51"/>
      <c r="G40" s="107"/>
      <c r="H40" s="108"/>
      <c r="I40" s="108"/>
      <c r="J40" s="108"/>
      <c r="K40" s="108"/>
      <c r="L40" s="117"/>
    </row>
    <row r="41" s="92" customFormat="1" ht="18" customHeight="1" spans="1:174">
      <c r="A41" s="60">
        <v>21206</v>
      </c>
      <c r="B41" s="61" t="s">
        <v>363</v>
      </c>
      <c r="C41" s="51">
        <f t="shared" si="4"/>
        <v>70</v>
      </c>
      <c r="D41" s="51">
        <f>D42</f>
        <v>0</v>
      </c>
      <c r="E41" s="51">
        <v>70</v>
      </c>
      <c r="F41" s="51"/>
      <c r="G41" s="107"/>
      <c r="H41" s="108"/>
      <c r="I41" s="108"/>
      <c r="J41" s="108"/>
      <c r="K41" s="108"/>
      <c r="L41" s="117"/>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row>
    <row r="42" ht="18" customHeight="1" spans="1:12">
      <c r="A42" s="62">
        <v>2120601</v>
      </c>
      <c r="B42" s="63" t="s">
        <v>363</v>
      </c>
      <c r="C42" s="56">
        <f t="shared" si="4"/>
        <v>70</v>
      </c>
      <c r="D42" s="51"/>
      <c r="E42" s="56">
        <v>70</v>
      </c>
      <c r="F42" s="51"/>
      <c r="G42" s="107"/>
      <c r="H42" s="108"/>
      <c r="I42" s="108"/>
      <c r="J42" s="108"/>
      <c r="K42" s="108"/>
      <c r="L42" s="117"/>
    </row>
    <row r="43" s="91" customFormat="1" ht="18" customHeight="1" spans="1:174">
      <c r="A43" s="60">
        <v>21208</v>
      </c>
      <c r="B43" s="61" t="s">
        <v>458</v>
      </c>
      <c r="C43" s="51">
        <f>SUM(C44:C47)</f>
        <v>2995.41</v>
      </c>
      <c r="D43" s="51">
        <f>SUM(D44:D47)</f>
        <v>1914.81</v>
      </c>
      <c r="E43" s="51">
        <f>SUM(E44:E47)</f>
        <v>0</v>
      </c>
      <c r="F43" s="51">
        <f>SUM(F44:F47)</f>
        <v>1080.6</v>
      </c>
      <c r="G43" s="107"/>
      <c r="H43" s="108"/>
      <c r="I43" s="108"/>
      <c r="J43" s="108"/>
      <c r="K43" s="108"/>
      <c r="L43" s="117"/>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1"/>
      <c r="DV43" s="121"/>
      <c r="DW43" s="121"/>
      <c r="DX43" s="121"/>
      <c r="DY43" s="121"/>
      <c r="DZ43" s="121"/>
      <c r="EA43" s="121"/>
      <c r="EB43" s="121"/>
      <c r="EC43" s="121"/>
      <c r="ED43" s="121"/>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row>
    <row r="44" s="89" customFormat="1" ht="18" customHeight="1" spans="1:174">
      <c r="A44" s="62">
        <v>2120802</v>
      </c>
      <c r="B44" s="66" t="s">
        <v>492</v>
      </c>
      <c r="C44" s="56">
        <f t="shared" si="4"/>
        <v>1032</v>
      </c>
      <c r="D44" s="56">
        <v>1032</v>
      </c>
      <c r="E44" s="56"/>
      <c r="F44" s="56"/>
      <c r="G44" s="109"/>
      <c r="H44" s="110"/>
      <c r="I44" s="110"/>
      <c r="J44" s="110"/>
      <c r="K44" s="110"/>
      <c r="L44" s="118"/>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19"/>
      <c r="DV44" s="119"/>
      <c r="DW44" s="119"/>
      <c r="DX44" s="119"/>
      <c r="DY44" s="119"/>
      <c r="DZ44" s="119"/>
      <c r="EA44" s="119"/>
      <c r="EB44" s="119"/>
      <c r="EC44" s="119"/>
      <c r="ED44" s="119"/>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row>
    <row r="45" s="89" customFormat="1" ht="18" customHeight="1" spans="1:174">
      <c r="A45" s="62">
        <v>2120803</v>
      </c>
      <c r="B45" s="66" t="s">
        <v>493</v>
      </c>
      <c r="C45" s="56">
        <f t="shared" si="4"/>
        <v>6.47</v>
      </c>
      <c r="D45" s="56">
        <v>6.47</v>
      </c>
      <c r="E45" s="56"/>
      <c r="F45" s="56"/>
      <c r="G45" s="109"/>
      <c r="H45" s="110"/>
      <c r="I45" s="110"/>
      <c r="J45" s="110"/>
      <c r="K45" s="110"/>
      <c r="L45" s="118"/>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19"/>
      <c r="DV45" s="119"/>
      <c r="DW45" s="119"/>
      <c r="DX45" s="119"/>
      <c r="DY45" s="119"/>
      <c r="DZ45" s="119"/>
      <c r="EA45" s="119"/>
      <c r="EB45" s="119"/>
      <c r="EC45" s="119"/>
      <c r="ED45" s="119"/>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row>
    <row r="46" s="89" customFormat="1" ht="18" customHeight="1" spans="1:174">
      <c r="A46" s="62">
        <v>2120804</v>
      </c>
      <c r="B46" s="66" t="s">
        <v>494</v>
      </c>
      <c r="C46" s="56">
        <f t="shared" si="4"/>
        <v>876.34</v>
      </c>
      <c r="D46" s="56">
        <v>876.34</v>
      </c>
      <c r="E46" s="56"/>
      <c r="F46" s="56"/>
      <c r="G46" s="109"/>
      <c r="H46" s="110"/>
      <c r="I46" s="110"/>
      <c r="J46" s="110"/>
      <c r="K46" s="110"/>
      <c r="L46" s="118"/>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19"/>
      <c r="DV46" s="119"/>
      <c r="DW46" s="119"/>
      <c r="DX46" s="119"/>
      <c r="DY46" s="119"/>
      <c r="DZ46" s="119"/>
      <c r="EA46" s="119"/>
      <c r="EB46" s="119"/>
      <c r="EC46" s="119"/>
      <c r="ED46" s="119"/>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row>
    <row r="47" s="89" customFormat="1" ht="18" customHeight="1" spans="1:174">
      <c r="A47" s="62">
        <v>2120899</v>
      </c>
      <c r="B47" s="111" t="s">
        <v>460</v>
      </c>
      <c r="C47" s="56">
        <f t="shared" si="4"/>
        <v>1080.6</v>
      </c>
      <c r="D47" s="56"/>
      <c r="E47" s="56"/>
      <c r="F47" s="56">
        <v>1080.6</v>
      </c>
      <c r="G47" s="109"/>
      <c r="H47" s="110"/>
      <c r="I47" s="110"/>
      <c r="J47" s="110"/>
      <c r="K47" s="110"/>
      <c r="L47" s="118"/>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19"/>
      <c r="DV47" s="119"/>
      <c r="DW47" s="119"/>
      <c r="DX47" s="119"/>
      <c r="DY47" s="119"/>
      <c r="DZ47" s="119"/>
      <c r="EA47" s="119"/>
      <c r="EB47" s="119"/>
      <c r="EC47" s="119"/>
      <c r="ED47" s="119"/>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row>
    <row r="48" s="94" customFormat="1" ht="18" customHeight="1" spans="1:174">
      <c r="A48" s="60">
        <v>21213</v>
      </c>
      <c r="B48" s="65" t="s">
        <v>495</v>
      </c>
      <c r="C48" s="56">
        <f>C49</f>
        <v>100</v>
      </c>
      <c r="D48" s="56">
        <f>D49</f>
        <v>100</v>
      </c>
      <c r="E48" s="56">
        <f>E49</f>
        <v>0</v>
      </c>
      <c r="F48" s="56">
        <f>F49</f>
        <v>0</v>
      </c>
      <c r="G48" s="109"/>
      <c r="H48" s="110"/>
      <c r="I48" s="110"/>
      <c r="J48" s="110"/>
      <c r="K48" s="110"/>
      <c r="L48" s="118"/>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19"/>
      <c r="DV48" s="119"/>
      <c r="DW48" s="119"/>
      <c r="DX48" s="119"/>
      <c r="DY48" s="119"/>
      <c r="DZ48" s="119"/>
      <c r="EA48" s="119"/>
      <c r="EB48" s="119"/>
      <c r="EC48" s="119"/>
      <c r="ED48" s="119"/>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row>
    <row r="49" s="89" customFormat="1" ht="18" customHeight="1" spans="1:174">
      <c r="A49" s="62">
        <v>2121399</v>
      </c>
      <c r="B49" s="66" t="s">
        <v>496</v>
      </c>
      <c r="C49" s="56">
        <f t="shared" si="4"/>
        <v>100</v>
      </c>
      <c r="D49" s="56">
        <v>100</v>
      </c>
      <c r="E49" s="56"/>
      <c r="F49" s="56"/>
      <c r="G49" s="109"/>
      <c r="H49" s="110"/>
      <c r="I49" s="110"/>
      <c r="J49" s="110"/>
      <c r="K49" s="110"/>
      <c r="L49" s="118"/>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19"/>
      <c r="DV49" s="119"/>
      <c r="DW49" s="119"/>
      <c r="DX49" s="119"/>
      <c r="DY49" s="119"/>
      <c r="DZ49" s="119"/>
      <c r="EA49" s="119"/>
      <c r="EB49" s="119"/>
      <c r="EC49" s="119"/>
      <c r="ED49" s="119"/>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row>
    <row r="50" s="91" customFormat="1" ht="18" customHeight="1" spans="1:174">
      <c r="A50" s="60">
        <v>21299</v>
      </c>
      <c r="B50" s="61" t="s">
        <v>364</v>
      </c>
      <c r="C50" s="51">
        <f>C51</f>
        <v>843.61</v>
      </c>
      <c r="D50" s="51">
        <f>D51</f>
        <v>33.61</v>
      </c>
      <c r="E50" s="51">
        <f>E51</f>
        <v>810</v>
      </c>
      <c r="F50" s="51">
        <f>F51</f>
        <v>0</v>
      </c>
      <c r="G50" s="107"/>
      <c r="H50" s="108"/>
      <c r="I50" s="108"/>
      <c r="J50" s="108"/>
      <c r="K50" s="108"/>
      <c r="L50" s="117"/>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1"/>
      <c r="DV50" s="121"/>
      <c r="DW50" s="121"/>
      <c r="DX50" s="121"/>
      <c r="DY50" s="121"/>
      <c r="DZ50" s="121"/>
      <c r="EA50" s="121"/>
      <c r="EB50" s="121"/>
      <c r="EC50" s="121"/>
      <c r="ED50" s="121"/>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row>
    <row r="51" ht="18" customHeight="1" spans="1:12">
      <c r="A51" s="62">
        <v>2129901</v>
      </c>
      <c r="B51" s="63" t="s">
        <v>364</v>
      </c>
      <c r="C51" s="56">
        <f t="shared" si="4"/>
        <v>843.61</v>
      </c>
      <c r="D51" s="51">
        <v>33.61</v>
      </c>
      <c r="E51" s="56">
        <v>810</v>
      </c>
      <c r="F51" s="51"/>
      <c r="G51" s="107"/>
      <c r="H51" s="108"/>
      <c r="I51" s="108"/>
      <c r="J51" s="108"/>
      <c r="K51" s="108"/>
      <c r="L51" s="117"/>
    </row>
    <row r="52" s="87" customFormat="1" ht="18" customHeight="1" spans="1:174">
      <c r="A52" s="62">
        <v>220</v>
      </c>
      <c r="B52" s="65" t="s">
        <v>471</v>
      </c>
      <c r="C52" s="51">
        <f>C53</f>
        <v>940</v>
      </c>
      <c r="D52" s="51">
        <f>D53</f>
        <v>940</v>
      </c>
      <c r="E52" s="51">
        <f>E53</f>
        <v>0</v>
      </c>
      <c r="F52" s="51"/>
      <c r="G52" s="107"/>
      <c r="H52" s="108"/>
      <c r="I52" s="108"/>
      <c r="J52" s="108"/>
      <c r="K52" s="108"/>
      <c r="L52" s="117"/>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c r="EO52" s="96"/>
      <c r="EP52" s="96"/>
      <c r="EQ52" s="96"/>
      <c r="ER52" s="96"/>
      <c r="ES52" s="96"/>
      <c r="ET52" s="96"/>
      <c r="EU52" s="96"/>
      <c r="EV52" s="96"/>
      <c r="EW52" s="96"/>
      <c r="EX52" s="96"/>
      <c r="EY52" s="96"/>
      <c r="EZ52" s="96"/>
      <c r="FA52" s="96"/>
      <c r="FB52" s="96"/>
      <c r="FC52" s="96"/>
      <c r="FD52" s="96"/>
      <c r="FE52" s="96"/>
      <c r="FF52" s="96"/>
      <c r="FG52" s="96"/>
      <c r="FH52" s="96"/>
      <c r="FI52" s="96"/>
      <c r="FJ52" s="96"/>
      <c r="FK52" s="96"/>
      <c r="FL52" s="96"/>
      <c r="FM52" s="96"/>
      <c r="FN52" s="96"/>
      <c r="FO52" s="96"/>
      <c r="FP52" s="96"/>
      <c r="FQ52" s="96"/>
      <c r="FR52" s="96"/>
    </row>
    <row r="53" ht="18" customHeight="1" spans="1:12">
      <c r="A53" s="62">
        <v>22001</v>
      </c>
      <c r="B53" s="65" t="s">
        <v>497</v>
      </c>
      <c r="C53" s="56">
        <f t="shared" si="4"/>
        <v>940</v>
      </c>
      <c r="D53" s="51">
        <f>D54</f>
        <v>940</v>
      </c>
      <c r="E53" s="56"/>
      <c r="F53" s="51"/>
      <c r="G53" s="107"/>
      <c r="H53" s="108"/>
      <c r="I53" s="108"/>
      <c r="J53" s="108"/>
      <c r="K53" s="108"/>
      <c r="L53" s="117"/>
    </row>
    <row r="54" ht="18" customHeight="1" spans="1:12">
      <c r="A54" s="62">
        <v>2200106</v>
      </c>
      <c r="B54" s="66" t="s">
        <v>498</v>
      </c>
      <c r="C54" s="56">
        <f t="shared" si="4"/>
        <v>940</v>
      </c>
      <c r="D54" s="51">
        <v>940</v>
      </c>
      <c r="E54" s="56"/>
      <c r="F54" s="51"/>
      <c r="G54" s="107"/>
      <c r="H54" s="108"/>
      <c r="I54" s="108"/>
      <c r="J54" s="108"/>
      <c r="K54" s="108"/>
      <c r="L54" s="117"/>
    </row>
    <row r="55" s="90" customFormat="1" ht="18" customHeight="1" spans="1:174">
      <c r="A55" s="60">
        <v>221</v>
      </c>
      <c r="B55" s="61" t="s">
        <v>365</v>
      </c>
      <c r="C55" s="51">
        <f t="shared" si="4"/>
        <v>2746.18</v>
      </c>
      <c r="D55" s="51">
        <f>D56+D59+D61</f>
        <v>2648.44</v>
      </c>
      <c r="E55" s="51">
        <v>97.74</v>
      </c>
      <c r="F55" s="51"/>
      <c r="G55" s="107"/>
      <c r="H55" s="108"/>
      <c r="I55" s="108"/>
      <c r="J55" s="108"/>
      <c r="K55" s="108"/>
      <c r="L55" s="117"/>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121"/>
      <c r="DQ55" s="121"/>
      <c r="DR55" s="121"/>
      <c r="DS55" s="121"/>
      <c r="DT55" s="121"/>
      <c r="DU55" s="121"/>
      <c r="DV55" s="121"/>
      <c r="DW55" s="121"/>
      <c r="DX55" s="121"/>
      <c r="DY55" s="121"/>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row>
    <row r="56" s="91" customFormat="1" ht="18" customHeight="1" spans="1:174">
      <c r="A56" s="60">
        <v>22101</v>
      </c>
      <c r="B56" s="65" t="s">
        <v>499</v>
      </c>
      <c r="C56" s="51">
        <f>SUM(C57:C58)</f>
        <v>2584</v>
      </c>
      <c r="D56" s="51">
        <f>SUM(D57:D58)</f>
        <v>2584</v>
      </c>
      <c r="E56" s="51">
        <f>SUM(E57:E58)</f>
        <v>0</v>
      </c>
      <c r="F56" s="51"/>
      <c r="G56" s="107"/>
      <c r="H56" s="108"/>
      <c r="I56" s="108"/>
      <c r="J56" s="108"/>
      <c r="K56" s="108"/>
      <c r="L56" s="117"/>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121"/>
      <c r="DQ56" s="121"/>
      <c r="DR56" s="121"/>
      <c r="DS56" s="121"/>
      <c r="DT56" s="121"/>
      <c r="DU56" s="121"/>
      <c r="DV56" s="121"/>
      <c r="DW56" s="121"/>
      <c r="DX56" s="121"/>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row>
    <row r="57" s="92" customFormat="1" ht="18" customHeight="1" spans="1:174">
      <c r="A57" s="60">
        <v>2210101</v>
      </c>
      <c r="B57" s="66" t="s">
        <v>500</v>
      </c>
      <c r="C57" s="56">
        <f>SUM(D57:L57)</f>
        <v>464</v>
      </c>
      <c r="D57" s="67">
        <v>464</v>
      </c>
      <c r="E57" s="51"/>
      <c r="F57" s="51"/>
      <c r="G57" s="107"/>
      <c r="H57" s="108"/>
      <c r="I57" s="108"/>
      <c r="J57" s="108"/>
      <c r="K57" s="108"/>
      <c r="L57" s="117"/>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1"/>
      <c r="BR57" s="121"/>
      <c r="BS57" s="121"/>
      <c r="BT57" s="121"/>
      <c r="BU57" s="121"/>
      <c r="BV57" s="121"/>
      <c r="BW57" s="121"/>
      <c r="BX57" s="121"/>
      <c r="BY57" s="121"/>
      <c r="BZ57" s="121"/>
      <c r="CA57" s="121"/>
      <c r="CB57" s="121"/>
      <c r="CC57" s="121"/>
      <c r="CD57" s="121"/>
      <c r="CE57" s="121"/>
      <c r="CF57" s="121"/>
      <c r="CG57" s="121"/>
      <c r="CH57" s="121"/>
      <c r="CI57" s="121"/>
      <c r="CJ57" s="121"/>
      <c r="CK57" s="121"/>
      <c r="CL57" s="121"/>
      <c r="CM57" s="121"/>
      <c r="CN57" s="121"/>
      <c r="CO57" s="121"/>
      <c r="CP57" s="121"/>
      <c r="CQ57" s="121"/>
      <c r="CR57" s="121"/>
      <c r="CS57" s="121"/>
      <c r="CT57" s="121"/>
      <c r="CU57" s="121"/>
      <c r="CV57" s="121"/>
      <c r="CW57" s="121"/>
      <c r="CX57" s="121"/>
      <c r="CY57" s="121"/>
      <c r="CZ57" s="121"/>
      <c r="DA57" s="121"/>
      <c r="DB57" s="121"/>
      <c r="DC57" s="121"/>
      <c r="DD57" s="121"/>
      <c r="DE57" s="121"/>
      <c r="DF57" s="121"/>
      <c r="DG57" s="121"/>
      <c r="DH57" s="121"/>
      <c r="DI57" s="121"/>
      <c r="DJ57" s="121"/>
      <c r="DK57" s="121"/>
      <c r="DL57" s="121"/>
      <c r="DM57" s="121"/>
      <c r="DN57" s="121"/>
      <c r="DO57" s="121"/>
      <c r="DP57" s="121"/>
      <c r="DQ57" s="121"/>
      <c r="DR57" s="121"/>
      <c r="DS57" s="121"/>
      <c r="DT57" s="121"/>
      <c r="DU57" s="121"/>
      <c r="DV57" s="121"/>
      <c r="DW57" s="121"/>
      <c r="DX57" s="121"/>
      <c r="DY57" s="121"/>
      <c r="DZ57" s="121"/>
      <c r="EA57" s="121"/>
      <c r="EB57" s="121"/>
      <c r="EC57" s="121"/>
      <c r="ED57" s="121"/>
      <c r="EE57" s="121"/>
      <c r="EF57" s="121"/>
      <c r="EG57" s="121"/>
      <c r="EH57" s="121"/>
      <c r="EI57" s="121"/>
      <c r="EJ57" s="121"/>
      <c r="EK57" s="121"/>
      <c r="EL57" s="121"/>
      <c r="EM57" s="121"/>
      <c r="EN57" s="121"/>
      <c r="EO57" s="121"/>
      <c r="EP57" s="121"/>
      <c r="EQ57" s="121"/>
      <c r="ER57" s="121"/>
      <c r="ES57" s="121"/>
      <c r="ET57" s="121"/>
      <c r="EU57" s="121"/>
      <c r="EV57" s="121"/>
      <c r="EW57" s="121"/>
      <c r="EX57" s="121"/>
      <c r="EY57" s="121"/>
      <c r="EZ57" s="121"/>
      <c r="FA57" s="121"/>
      <c r="FB57" s="121"/>
      <c r="FC57" s="121"/>
      <c r="FD57" s="121"/>
      <c r="FE57" s="121"/>
      <c r="FF57" s="121"/>
      <c r="FG57" s="121"/>
      <c r="FH57" s="121"/>
      <c r="FI57" s="121"/>
      <c r="FJ57" s="121"/>
      <c r="FK57" s="121"/>
      <c r="FL57" s="121"/>
      <c r="FM57" s="121"/>
      <c r="FN57" s="121"/>
      <c r="FO57" s="121"/>
      <c r="FP57" s="121"/>
      <c r="FQ57" s="121"/>
      <c r="FR57" s="121"/>
    </row>
    <row r="58" s="92" customFormat="1" ht="18" customHeight="1" spans="1:174">
      <c r="A58" s="60">
        <v>2210103</v>
      </c>
      <c r="B58" s="66" t="s">
        <v>501</v>
      </c>
      <c r="C58" s="56">
        <f>SUM(D58:L58)</f>
        <v>2120</v>
      </c>
      <c r="D58" s="67">
        <v>2120</v>
      </c>
      <c r="E58" s="51"/>
      <c r="F58" s="51"/>
      <c r="G58" s="107"/>
      <c r="H58" s="108"/>
      <c r="I58" s="108"/>
      <c r="J58" s="108"/>
      <c r="K58" s="108"/>
      <c r="L58" s="117"/>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1"/>
      <c r="BQ58" s="121"/>
      <c r="BR58" s="121"/>
      <c r="BS58" s="121"/>
      <c r="BT58" s="121"/>
      <c r="BU58" s="121"/>
      <c r="BV58" s="121"/>
      <c r="BW58" s="121"/>
      <c r="BX58" s="121"/>
      <c r="BY58" s="121"/>
      <c r="BZ58" s="121"/>
      <c r="CA58" s="121"/>
      <c r="CB58" s="121"/>
      <c r="CC58" s="121"/>
      <c r="CD58" s="121"/>
      <c r="CE58" s="121"/>
      <c r="CF58" s="121"/>
      <c r="CG58" s="121"/>
      <c r="CH58" s="121"/>
      <c r="CI58" s="121"/>
      <c r="CJ58" s="121"/>
      <c r="CK58" s="121"/>
      <c r="CL58" s="121"/>
      <c r="CM58" s="121"/>
      <c r="CN58" s="121"/>
      <c r="CO58" s="121"/>
      <c r="CP58" s="121"/>
      <c r="CQ58" s="121"/>
      <c r="CR58" s="121"/>
      <c r="CS58" s="121"/>
      <c r="CT58" s="121"/>
      <c r="CU58" s="121"/>
      <c r="CV58" s="121"/>
      <c r="CW58" s="121"/>
      <c r="CX58" s="121"/>
      <c r="CY58" s="121"/>
      <c r="CZ58" s="121"/>
      <c r="DA58" s="121"/>
      <c r="DB58" s="121"/>
      <c r="DC58" s="121"/>
      <c r="DD58" s="121"/>
      <c r="DE58" s="121"/>
      <c r="DF58" s="121"/>
      <c r="DG58" s="121"/>
      <c r="DH58" s="121"/>
      <c r="DI58" s="121"/>
      <c r="DJ58" s="121"/>
      <c r="DK58" s="121"/>
      <c r="DL58" s="121"/>
      <c r="DM58" s="121"/>
      <c r="DN58" s="121"/>
      <c r="DO58" s="121"/>
      <c r="DP58" s="121"/>
      <c r="DQ58" s="121"/>
      <c r="DR58" s="121"/>
      <c r="DS58" s="121"/>
      <c r="DT58" s="121"/>
      <c r="DU58" s="121"/>
      <c r="DV58" s="121"/>
      <c r="DW58" s="121"/>
      <c r="DX58" s="121"/>
      <c r="DY58" s="121"/>
      <c r="DZ58" s="121"/>
      <c r="EA58" s="121"/>
      <c r="EB58" s="121"/>
      <c r="EC58" s="121"/>
      <c r="ED58" s="121"/>
      <c r="EE58" s="121"/>
      <c r="EF58" s="121"/>
      <c r="EG58" s="121"/>
      <c r="EH58" s="121"/>
      <c r="EI58" s="121"/>
      <c r="EJ58" s="121"/>
      <c r="EK58" s="121"/>
      <c r="EL58" s="121"/>
      <c r="EM58" s="121"/>
      <c r="EN58" s="121"/>
      <c r="EO58" s="121"/>
      <c r="EP58" s="121"/>
      <c r="EQ58" s="121"/>
      <c r="ER58" s="121"/>
      <c r="ES58" s="121"/>
      <c r="ET58" s="121"/>
      <c r="EU58" s="121"/>
      <c r="EV58" s="121"/>
      <c r="EW58" s="121"/>
      <c r="EX58" s="121"/>
      <c r="EY58" s="121"/>
      <c r="EZ58" s="121"/>
      <c r="FA58" s="121"/>
      <c r="FB58" s="121"/>
      <c r="FC58" s="121"/>
      <c r="FD58" s="121"/>
      <c r="FE58" s="121"/>
      <c r="FF58" s="121"/>
      <c r="FG58" s="121"/>
      <c r="FH58" s="121"/>
      <c r="FI58" s="121"/>
      <c r="FJ58" s="121"/>
      <c r="FK58" s="121"/>
      <c r="FL58" s="121"/>
      <c r="FM58" s="121"/>
      <c r="FN58" s="121"/>
      <c r="FO58" s="121"/>
      <c r="FP58" s="121"/>
      <c r="FQ58" s="121"/>
      <c r="FR58" s="121"/>
    </row>
    <row r="59" s="91" customFormat="1" ht="18" customHeight="1" spans="1:174">
      <c r="A59" s="60">
        <v>22102</v>
      </c>
      <c r="B59" s="61" t="s">
        <v>366</v>
      </c>
      <c r="C59" s="51">
        <f>C60</f>
        <v>106.17</v>
      </c>
      <c r="D59" s="51">
        <f>D60</f>
        <v>8.43</v>
      </c>
      <c r="E59" s="51">
        <f>E60</f>
        <v>97.74</v>
      </c>
      <c r="F59" s="51"/>
      <c r="G59" s="107"/>
      <c r="H59" s="108"/>
      <c r="I59" s="108"/>
      <c r="J59" s="108"/>
      <c r="K59" s="108"/>
      <c r="L59" s="117"/>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1"/>
      <c r="CF59" s="121"/>
      <c r="CG59" s="121"/>
      <c r="CH59" s="121"/>
      <c r="CI59" s="121"/>
      <c r="CJ59" s="121"/>
      <c r="CK59" s="121"/>
      <c r="CL59" s="121"/>
      <c r="CM59" s="121"/>
      <c r="CN59" s="121"/>
      <c r="CO59" s="121"/>
      <c r="CP59" s="121"/>
      <c r="CQ59" s="121"/>
      <c r="CR59" s="121"/>
      <c r="CS59" s="121"/>
      <c r="CT59" s="121"/>
      <c r="CU59" s="121"/>
      <c r="CV59" s="121"/>
      <c r="CW59" s="121"/>
      <c r="CX59" s="121"/>
      <c r="CY59" s="121"/>
      <c r="CZ59" s="121"/>
      <c r="DA59" s="121"/>
      <c r="DB59" s="121"/>
      <c r="DC59" s="121"/>
      <c r="DD59" s="121"/>
      <c r="DE59" s="121"/>
      <c r="DF59" s="121"/>
      <c r="DG59" s="121"/>
      <c r="DH59" s="121"/>
      <c r="DI59" s="121"/>
      <c r="DJ59" s="121"/>
      <c r="DK59" s="121"/>
      <c r="DL59" s="121"/>
      <c r="DM59" s="121"/>
      <c r="DN59" s="121"/>
      <c r="DO59" s="121"/>
      <c r="DP59" s="121"/>
      <c r="DQ59" s="121"/>
      <c r="DR59" s="121"/>
      <c r="DS59" s="121"/>
      <c r="DT59" s="121"/>
      <c r="DU59" s="121"/>
      <c r="DV59" s="121"/>
      <c r="DW59" s="121"/>
      <c r="DX59" s="121"/>
      <c r="DY59" s="121"/>
      <c r="DZ59" s="121"/>
      <c r="EA59" s="121"/>
      <c r="EB59" s="121"/>
      <c r="EC59" s="121"/>
      <c r="ED59" s="121"/>
      <c r="EE59" s="121"/>
      <c r="EF59" s="121"/>
      <c r="EG59" s="121"/>
      <c r="EH59" s="121"/>
      <c r="EI59" s="121"/>
      <c r="EJ59" s="121"/>
      <c r="EK59" s="121"/>
      <c r="EL59" s="121"/>
      <c r="EM59" s="121"/>
      <c r="EN59" s="121"/>
      <c r="EO59" s="121"/>
      <c r="EP59" s="121"/>
      <c r="EQ59" s="121"/>
      <c r="ER59" s="121"/>
      <c r="ES59" s="121"/>
      <c r="ET59" s="121"/>
      <c r="EU59" s="121"/>
      <c r="EV59" s="121"/>
      <c r="EW59" s="121"/>
      <c r="EX59" s="121"/>
      <c r="EY59" s="121"/>
      <c r="EZ59" s="121"/>
      <c r="FA59" s="121"/>
      <c r="FB59" s="121"/>
      <c r="FC59" s="121"/>
      <c r="FD59" s="121"/>
      <c r="FE59" s="121"/>
      <c r="FF59" s="121"/>
      <c r="FG59" s="121"/>
      <c r="FH59" s="121"/>
      <c r="FI59" s="121"/>
      <c r="FJ59" s="121"/>
      <c r="FK59" s="121"/>
      <c r="FL59" s="121"/>
      <c r="FM59" s="121"/>
      <c r="FN59" s="121"/>
      <c r="FO59" s="121"/>
      <c r="FP59" s="121"/>
      <c r="FQ59" s="121"/>
      <c r="FR59" s="121"/>
    </row>
    <row r="60" ht="18" customHeight="1" spans="1:12">
      <c r="A60" s="62">
        <v>2210201</v>
      </c>
      <c r="B60" s="63" t="s">
        <v>367</v>
      </c>
      <c r="C60" s="56">
        <f>SUM(D60:L60)</f>
        <v>106.17</v>
      </c>
      <c r="D60" s="51">
        <v>8.43</v>
      </c>
      <c r="E60" s="56">
        <v>97.74</v>
      </c>
      <c r="F60" s="51"/>
      <c r="G60" s="107"/>
      <c r="H60" s="108"/>
      <c r="I60" s="108"/>
      <c r="J60" s="108"/>
      <c r="K60" s="108"/>
      <c r="L60" s="117"/>
    </row>
    <row r="61" s="88" customFormat="1" ht="18" customHeight="1" spans="1:174">
      <c r="A61" s="49">
        <v>22103</v>
      </c>
      <c r="B61" s="65" t="s">
        <v>502</v>
      </c>
      <c r="C61" s="67">
        <v>56.01</v>
      </c>
      <c r="D61" s="67">
        <v>56.01</v>
      </c>
      <c r="E61" s="67">
        <v>56.01</v>
      </c>
      <c r="F61" s="51"/>
      <c r="G61" s="107"/>
      <c r="H61" s="108"/>
      <c r="I61" s="108"/>
      <c r="J61" s="108"/>
      <c r="K61" s="108"/>
      <c r="L61" s="117"/>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row>
    <row r="62" ht="18" customHeight="1" spans="1:12">
      <c r="A62" s="70">
        <v>2210301</v>
      </c>
      <c r="B62" s="71" t="s">
        <v>503</v>
      </c>
      <c r="C62" s="72">
        <f>SUM(D62:L62)</f>
        <v>56.01</v>
      </c>
      <c r="D62" s="73">
        <v>56.01</v>
      </c>
      <c r="E62" s="72"/>
      <c r="F62" s="74"/>
      <c r="G62" s="112"/>
      <c r="H62" s="113"/>
      <c r="I62" s="113"/>
      <c r="J62" s="113"/>
      <c r="K62" s="113"/>
      <c r="L62" s="122"/>
    </row>
    <row r="63" s="95" customFormat="1" ht="20.1" customHeight="1" spans="1:174">
      <c r="A63" s="76"/>
      <c r="B63" s="77"/>
      <c r="C63" s="78"/>
      <c r="D63" s="79"/>
      <c r="E63" s="80"/>
      <c r="F63" s="81"/>
      <c r="G63" s="81"/>
      <c r="H63" s="81"/>
      <c r="I63" s="81"/>
      <c r="J63" s="81"/>
      <c r="K63" s="81"/>
      <c r="L63" s="123"/>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c r="BV63" s="124"/>
      <c r="BW63" s="124"/>
      <c r="BX63" s="124"/>
      <c r="BY63" s="124"/>
      <c r="BZ63" s="124"/>
      <c r="CA63" s="124"/>
      <c r="CB63" s="124"/>
      <c r="CC63" s="124"/>
      <c r="CD63" s="124"/>
      <c r="CE63" s="124"/>
      <c r="CF63" s="124"/>
      <c r="CG63" s="124"/>
      <c r="CH63" s="124"/>
      <c r="CI63" s="124"/>
      <c r="CJ63" s="124"/>
      <c r="CK63" s="124"/>
      <c r="CL63" s="124"/>
      <c r="CM63" s="124"/>
      <c r="CN63" s="124"/>
      <c r="CO63" s="124"/>
      <c r="CP63" s="124"/>
      <c r="CQ63" s="124"/>
      <c r="CR63" s="124"/>
      <c r="CS63" s="124"/>
      <c r="CT63" s="124"/>
      <c r="CU63" s="124"/>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row>
    <row r="64" s="95" customFormat="1" ht="20.1" customHeight="1" spans="1:174">
      <c r="A64" s="76"/>
      <c r="B64" s="77"/>
      <c r="C64" s="78"/>
      <c r="D64" s="79"/>
      <c r="E64" s="80"/>
      <c r="F64" s="81"/>
      <c r="G64" s="81"/>
      <c r="H64" s="81"/>
      <c r="I64" s="81"/>
      <c r="J64" s="81"/>
      <c r="K64" s="81"/>
      <c r="L64" s="123"/>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c r="BS64" s="124"/>
      <c r="BT64" s="124"/>
      <c r="BU64" s="124"/>
      <c r="BV64" s="124"/>
      <c r="BW64" s="124"/>
      <c r="BX64" s="124"/>
      <c r="BY64" s="124"/>
      <c r="BZ64" s="124"/>
      <c r="CA64" s="124"/>
      <c r="CB64" s="124"/>
      <c r="CC64" s="124"/>
      <c r="CD64" s="124"/>
      <c r="CE64" s="124"/>
      <c r="CF64" s="124"/>
      <c r="CG64" s="124"/>
      <c r="CH64" s="124"/>
      <c r="CI64" s="124"/>
      <c r="CJ64" s="124"/>
      <c r="CK64" s="124"/>
      <c r="CL64" s="124"/>
      <c r="CM64" s="124"/>
      <c r="CN64" s="124"/>
      <c r="CO64" s="124"/>
      <c r="CP64" s="124"/>
      <c r="CQ64" s="124"/>
      <c r="CR64" s="124"/>
      <c r="CS64" s="124"/>
      <c r="CT64" s="124"/>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row>
    <row r="65" s="95" customFormat="1" ht="20.1" customHeight="1" spans="1:174">
      <c r="A65" s="82"/>
      <c r="B65" s="83"/>
      <c r="C65" s="81">
        <f t="shared" si="4"/>
        <v>0</v>
      </c>
      <c r="D65" s="81"/>
      <c r="E65" s="80"/>
      <c r="F65" s="81"/>
      <c r="G65" s="81"/>
      <c r="H65" s="81"/>
      <c r="I65" s="81"/>
      <c r="J65" s="81"/>
      <c r="K65" s="81"/>
      <c r="L65" s="123"/>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c r="BS65" s="124"/>
      <c r="BT65" s="124"/>
      <c r="BU65" s="124"/>
      <c r="BV65" s="124"/>
      <c r="BW65" s="124"/>
      <c r="BX65" s="124"/>
      <c r="BY65" s="124"/>
      <c r="BZ65" s="124"/>
      <c r="CA65" s="124"/>
      <c r="CB65" s="124"/>
      <c r="CC65" s="124"/>
      <c r="CD65" s="124"/>
      <c r="CE65" s="124"/>
      <c r="CF65" s="124"/>
      <c r="CG65" s="124"/>
      <c r="CH65" s="124"/>
      <c r="CI65" s="124"/>
      <c r="CJ65" s="124"/>
      <c r="CK65" s="124"/>
      <c r="CL65" s="124"/>
      <c r="CM65" s="124"/>
      <c r="CN65" s="124"/>
      <c r="CO65" s="124"/>
      <c r="CP65" s="124"/>
      <c r="CQ65" s="124"/>
      <c r="CR65" s="124"/>
      <c r="CS65" s="124"/>
      <c r="CT65" s="124"/>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row>
    <row r="66" s="95" customFormat="1" ht="20.1" customHeight="1" spans="1:174">
      <c r="A66" s="84"/>
      <c r="B66" s="85"/>
      <c r="C66" s="80"/>
      <c r="D66" s="80"/>
      <c r="E66" s="80"/>
      <c r="F66" s="80"/>
      <c r="G66" s="80"/>
      <c r="H66" s="80"/>
      <c r="I66" s="80"/>
      <c r="J66" s="80"/>
      <c r="K66" s="80"/>
      <c r="L66" s="125"/>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c r="BS66" s="124"/>
      <c r="BT66" s="124"/>
      <c r="BU66" s="124"/>
      <c r="BV66" s="124"/>
      <c r="BW66" s="124"/>
      <c r="BX66" s="124"/>
      <c r="BY66" s="124"/>
      <c r="BZ66" s="124"/>
      <c r="CA66" s="124"/>
      <c r="CB66" s="124"/>
      <c r="CC66" s="124"/>
      <c r="CD66" s="124"/>
      <c r="CE66" s="124"/>
      <c r="CF66" s="124"/>
      <c r="CG66" s="124"/>
      <c r="CH66" s="124"/>
      <c r="CI66" s="124"/>
      <c r="CJ66" s="124"/>
      <c r="CK66" s="124"/>
      <c r="CL66" s="124"/>
      <c r="CM66" s="124"/>
      <c r="CN66" s="124"/>
      <c r="CO66" s="124"/>
      <c r="CP66" s="124"/>
      <c r="CQ66" s="124"/>
      <c r="CR66" s="124"/>
      <c r="CS66" s="124"/>
      <c r="CT66" s="124"/>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row>
    <row r="67" s="95" customFormat="1" ht="21" customHeight="1" spans="1:174">
      <c r="A67" s="86"/>
      <c r="B67" s="86"/>
      <c r="C67" s="86"/>
      <c r="D67" s="86"/>
      <c r="E67" s="86"/>
      <c r="F67" s="86"/>
      <c r="G67" s="86"/>
      <c r="H67" s="86"/>
      <c r="I67" s="86"/>
      <c r="J67" s="86"/>
      <c r="K67" s="86"/>
      <c r="L67" s="86"/>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c r="BQ67" s="124"/>
      <c r="BR67" s="124"/>
      <c r="BS67" s="124"/>
      <c r="BT67" s="124"/>
      <c r="BU67" s="124"/>
      <c r="BV67" s="124"/>
      <c r="BW67" s="124"/>
      <c r="BX67" s="124"/>
      <c r="BY67" s="124"/>
      <c r="BZ67" s="124"/>
      <c r="CA67" s="124"/>
      <c r="CB67" s="124"/>
      <c r="CC67" s="124"/>
      <c r="CD67" s="124"/>
      <c r="CE67" s="124"/>
      <c r="CF67" s="124"/>
      <c r="CG67" s="124"/>
      <c r="CH67" s="124"/>
      <c r="CI67" s="124"/>
      <c r="CJ67" s="124"/>
      <c r="CK67" s="124"/>
      <c r="CL67" s="124"/>
      <c r="CM67" s="124"/>
      <c r="CN67" s="124"/>
      <c r="CO67" s="124"/>
      <c r="CP67" s="124"/>
      <c r="CQ67" s="124"/>
      <c r="CR67" s="124"/>
      <c r="CS67" s="124"/>
      <c r="CT67" s="124"/>
      <c r="CU67" s="124"/>
      <c r="CV67" s="124"/>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row>
    <row r="68" ht="21" customHeight="1" spans="2:12">
      <c r="B68" s="40"/>
      <c r="C68" s="40"/>
      <c r="D68" s="40"/>
      <c r="E68" s="40"/>
      <c r="F68" s="40"/>
      <c r="G68" s="40"/>
      <c r="H68" s="40"/>
      <c r="I68" s="40"/>
      <c r="J68" s="40"/>
      <c r="K68" s="40"/>
      <c r="L68" s="40"/>
    </row>
    <row r="69" customHeight="1" spans="2:12">
      <c r="B69" s="40"/>
      <c r="C69" s="40"/>
      <c r="D69" s="40"/>
      <c r="E69" s="40"/>
      <c r="F69" s="40"/>
      <c r="G69" s="40"/>
      <c r="H69" s="40"/>
      <c r="I69" s="40"/>
      <c r="J69" s="40"/>
      <c r="K69" s="40"/>
      <c r="L69" s="40"/>
    </row>
    <row r="70" customHeight="1" spans="1:12">
      <c r="A70" s="40"/>
      <c r="B70" s="40"/>
      <c r="C70" s="40"/>
      <c r="D70" s="40"/>
      <c r="E70" s="40"/>
      <c r="F70" s="40"/>
      <c r="G70" s="40"/>
      <c r="H70" s="40"/>
      <c r="I70" s="40"/>
      <c r="J70" s="40"/>
      <c r="K70" s="40"/>
      <c r="L70" s="40"/>
    </row>
    <row r="71" customHeight="1" spans="2:12">
      <c r="B71" s="40"/>
      <c r="C71" s="40"/>
      <c r="D71" s="40"/>
      <c r="F71" s="40"/>
      <c r="G71" s="40"/>
      <c r="H71" s="40"/>
      <c r="I71" s="40"/>
      <c r="J71" s="40"/>
      <c r="K71" s="40"/>
      <c r="L71" s="40"/>
    </row>
    <row r="72" customHeight="1" spans="2:12">
      <c r="B72" s="40"/>
      <c r="C72" s="40"/>
      <c r="I72" s="40"/>
      <c r="J72" s="40"/>
      <c r="K72" s="40"/>
      <c r="L72" s="40"/>
    </row>
    <row r="73" customHeight="1" spans="2:11">
      <c r="B73" s="40"/>
      <c r="J73" s="40"/>
      <c r="K73" s="40"/>
    </row>
    <row r="74" customHeight="1" spans="2:12">
      <c r="B74" s="40"/>
      <c r="J74" s="40"/>
      <c r="K74" s="40"/>
      <c r="L74" s="40"/>
    </row>
    <row r="75" customHeight="1" spans="2:10">
      <c r="B75" s="40"/>
      <c r="E75" s="40"/>
      <c r="J75" s="40"/>
    </row>
    <row r="76" customHeight="1" spans="2:10">
      <c r="B76" s="40"/>
      <c r="I76" s="40"/>
      <c r="J76" s="40"/>
    </row>
    <row r="77" customHeight="1" spans="2:9">
      <c r="B77" s="40"/>
      <c r="I77" s="40"/>
    </row>
    <row r="78" customHeight="1" spans="2:11">
      <c r="B78" s="40"/>
      <c r="I78" s="40"/>
      <c r="K78" s="40"/>
    </row>
    <row r="79" customHeight="1" spans="2:2">
      <c r="B79" s="40"/>
    </row>
    <row r="80" customHeight="1" spans="2:6">
      <c r="B80" s="40"/>
      <c r="C80" s="40"/>
      <c r="F80" s="40"/>
    </row>
    <row r="81" customHeight="1" spans="2:2">
      <c r="B81" s="40"/>
    </row>
    <row r="82" customHeight="1" spans="2:4">
      <c r="B82" s="40"/>
      <c r="C82" s="40"/>
      <c r="D82" s="40"/>
    </row>
    <row r="83" customHeight="1" spans="2:11">
      <c r="B83" s="40"/>
      <c r="K83" s="4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7"/>
  <sheetViews>
    <sheetView showGridLines="0" showZeros="0" workbookViewId="0">
      <pane xSplit="2" ySplit="5" topLeftCell="C6" activePane="bottomRight" state="frozen"/>
      <selection/>
      <selection pane="topRight"/>
      <selection pane="bottomLeft"/>
      <selection pane="bottomRight" activeCell="K57" sqref="K57"/>
    </sheetView>
  </sheetViews>
  <sheetFormatPr defaultColWidth="6.875" defaultRowHeight="12.75" customHeight="1" outlineLevelCol="7"/>
  <cols>
    <col min="1" max="1" width="13" style="37" customWidth="1"/>
    <col min="2" max="2" width="30.75" style="37" customWidth="1"/>
    <col min="3" max="5" width="11.625" style="37" customWidth="1"/>
    <col min="6" max="6" width="9" style="37" customWidth="1"/>
    <col min="7" max="7" width="11" style="37" customWidth="1"/>
    <col min="8" max="8" width="11.5" style="37" customWidth="1"/>
    <col min="9" max="16384" width="6.875" style="37"/>
  </cols>
  <sheetData>
    <row r="1" ht="15.75" customHeight="1" spans="1:8">
      <c r="A1" s="38" t="s">
        <v>504</v>
      </c>
      <c r="B1" s="39"/>
      <c r="C1" s="40"/>
      <c r="D1" s="40"/>
      <c r="E1" s="40"/>
      <c r="F1" s="40"/>
      <c r="G1" s="40"/>
      <c r="H1" s="40"/>
    </row>
    <row r="2" ht="24" customHeight="1" spans="1:8">
      <c r="A2" s="41" t="s">
        <v>505</v>
      </c>
      <c r="B2" s="42"/>
      <c r="C2" s="42"/>
      <c r="D2" s="42"/>
      <c r="E2" s="42"/>
      <c r="F2" s="42"/>
      <c r="G2" s="42"/>
      <c r="H2" s="43"/>
    </row>
    <row r="3" ht="7.5" customHeight="1" spans="1:8">
      <c r="A3" s="44"/>
      <c r="B3" s="42"/>
      <c r="C3" s="42"/>
      <c r="D3" s="42"/>
      <c r="E3" s="42"/>
      <c r="F3" s="42"/>
      <c r="G3" s="42"/>
      <c r="H3" s="43"/>
    </row>
    <row r="4" ht="16.5" customHeight="1" spans="1:8">
      <c r="A4" s="45"/>
      <c r="B4" s="45"/>
      <c r="C4" s="45"/>
      <c r="D4" s="45"/>
      <c r="E4" s="45"/>
      <c r="F4" s="45"/>
      <c r="G4" s="45"/>
      <c r="H4" s="46" t="s">
        <v>313</v>
      </c>
    </row>
    <row r="5" ht="32.25" customHeight="1" spans="1:8">
      <c r="A5" s="47" t="s">
        <v>335</v>
      </c>
      <c r="B5" s="47" t="s">
        <v>336</v>
      </c>
      <c r="C5" s="47" t="s">
        <v>318</v>
      </c>
      <c r="D5" s="48" t="s">
        <v>338</v>
      </c>
      <c r="E5" s="47" t="s">
        <v>339</v>
      </c>
      <c r="F5" s="47" t="s">
        <v>506</v>
      </c>
      <c r="G5" s="47" t="s">
        <v>507</v>
      </c>
      <c r="H5" s="47" t="s">
        <v>508</v>
      </c>
    </row>
    <row r="6" s="36" customFormat="1" ht="18.95" customHeight="1" spans="1:8">
      <c r="A6" s="49">
        <v>201</v>
      </c>
      <c r="B6" s="50" t="s">
        <v>464</v>
      </c>
      <c r="C6" s="51">
        <f t="shared" ref="C6:E7" si="0">C7</f>
        <v>5</v>
      </c>
      <c r="D6" s="51">
        <f t="shared" si="0"/>
        <v>0</v>
      </c>
      <c r="E6" s="51">
        <f t="shared" si="0"/>
        <v>5</v>
      </c>
      <c r="F6" s="51"/>
      <c r="G6" s="52"/>
      <c r="H6" s="53"/>
    </row>
    <row r="7" s="36" customFormat="1" ht="18.95" customHeight="1" spans="1:8">
      <c r="A7" s="49">
        <v>20105</v>
      </c>
      <c r="B7" s="50" t="s">
        <v>485</v>
      </c>
      <c r="C7" s="51">
        <f t="shared" si="0"/>
        <v>5</v>
      </c>
      <c r="D7" s="51">
        <f t="shared" si="0"/>
        <v>0</v>
      </c>
      <c r="E7" s="51">
        <f t="shared" si="0"/>
        <v>5</v>
      </c>
      <c r="F7" s="52"/>
      <c r="G7" s="52"/>
      <c r="H7" s="53"/>
    </row>
    <row r="8" s="36" customFormat="1" ht="18.95" customHeight="1" spans="1:8">
      <c r="A8" s="54">
        <v>2010507</v>
      </c>
      <c r="B8" s="55" t="s">
        <v>486</v>
      </c>
      <c r="C8" s="56">
        <f>SUM(D8:K8)</f>
        <v>5</v>
      </c>
      <c r="D8" s="56"/>
      <c r="E8" s="57">
        <v>5</v>
      </c>
      <c r="F8" s="58"/>
      <c r="G8" s="58"/>
      <c r="H8" s="59"/>
    </row>
    <row r="9" s="36" customFormat="1" ht="18.95" customHeight="1" spans="1:8">
      <c r="A9" s="60">
        <v>208</v>
      </c>
      <c r="B9" s="61" t="s">
        <v>340</v>
      </c>
      <c r="C9" s="51">
        <f t="shared" ref="C9:H9" si="1">C10+C15</f>
        <v>388.04</v>
      </c>
      <c r="D9" s="51">
        <f t="shared" si="1"/>
        <v>388.04</v>
      </c>
      <c r="E9" s="51">
        <f t="shared" si="1"/>
        <v>0</v>
      </c>
      <c r="F9" s="51">
        <f t="shared" si="1"/>
        <v>0</v>
      </c>
      <c r="G9" s="51">
        <f t="shared" si="1"/>
        <v>0</v>
      </c>
      <c r="H9" s="51">
        <f t="shared" si="1"/>
        <v>0</v>
      </c>
    </row>
    <row r="10" s="36" customFormat="1" ht="18.95" customHeight="1" spans="1:8">
      <c r="A10" s="60">
        <v>20805</v>
      </c>
      <c r="B10" s="61" t="s">
        <v>341</v>
      </c>
      <c r="C10" s="51">
        <f t="shared" ref="C10:H10" si="2">SUM(C11:C14)</f>
        <v>290.17</v>
      </c>
      <c r="D10" s="51">
        <f t="shared" si="2"/>
        <v>290.17</v>
      </c>
      <c r="E10" s="51">
        <f t="shared" si="2"/>
        <v>0</v>
      </c>
      <c r="F10" s="51">
        <f t="shared" si="2"/>
        <v>0</v>
      </c>
      <c r="G10" s="51">
        <f t="shared" si="2"/>
        <v>0</v>
      </c>
      <c r="H10" s="51">
        <f t="shared" si="2"/>
        <v>0</v>
      </c>
    </row>
    <row r="11" s="36" customFormat="1" ht="18.95" customHeight="1" spans="1:8">
      <c r="A11" s="62">
        <v>2080501</v>
      </c>
      <c r="B11" s="63" t="s">
        <v>509</v>
      </c>
      <c r="C11" s="51">
        <f>SUM(D11:K11)</f>
        <v>12.33</v>
      </c>
      <c r="D11" s="51">
        <v>12.33</v>
      </c>
      <c r="E11" s="56"/>
      <c r="F11" s="51"/>
      <c r="G11" s="51"/>
      <c r="H11" s="64"/>
    </row>
    <row r="12" s="36" customFormat="1" ht="18.95" customHeight="1" spans="1:8">
      <c r="A12" s="62">
        <v>2080505</v>
      </c>
      <c r="B12" s="63" t="s">
        <v>510</v>
      </c>
      <c r="C12" s="51">
        <f>SUM(D12:K12)</f>
        <v>144.37</v>
      </c>
      <c r="D12" s="51">
        <v>144.37</v>
      </c>
      <c r="E12" s="56"/>
      <c r="F12" s="51"/>
      <c r="G12" s="51"/>
      <c r="H12" s="64"/>
    </row>
    <row r="13" s="36" customFormat="1" ht="18.95" customHeight="1" spans="1:8">
      <c r="A13" s="62">
        <v>2080506</v>
      </c>
      <c r="B13" s="63" t="s">
        <v>511</v>
      </c>
      <c r="C13" s="51">
        <f>SUM(D13:K13)</f>
        <v>70.78</v>
      </c>
      <c r="D13" s="51">
        <v>70.78</v>
      </c>
      <c r="E13" s="56"/>
      <c r="F13" s="51"/>
      <c r="G13" s="51"/>
      <c r="H13" s="64"/>
    </row>
    <row r="14" s="36" customFormat="1" ht="18.95" customHeight="1" spans="1:8">
      <c r="A14" s="62">
        <v>2080599</v>
      </c>
      <c r="B14" s="63" t="s">
        <v>512</v>
      </c>
      <c r="C14" s="51">
        <f>SUM(D14:K14)</f>
        <v>62.69</v>
      </c>
      <c r="D14" s="51">
        <v>62.69</v>
      </c>
      <c r="E14" s="56"/>
      <c r="F14" s="51"/>
      <c r="G14" s="51"/>
      <c r="H14" s="64"/>
    </row>
    <row r="15" s="36" customFormat="1" ht="18.95" customHeight="1" spans="1:8">
      <c r="A15" s="62">
        <v>20899</v>
      </c>
      <c r="B15" s="65" t="s">
        <v>487</v>
      </c>
      <c r="C15" s="51">
        <f>C16</f>
        <v>97.87</v>
      </c>
      <c r="D15" s="51">
        <f>D16</f>
        <v>97.87</v>
      </c>
      <c r="E15" s="51">
        <f>E16</f>
        <v>0</v>
      </c>
      <c r="F15" s="51"/>
      <c r="G15" s="51"/>
      <c r="H15" s="64"/>
    </row>
    <row r="16" s="36" customFormat="1" ht="18.95" customHeight="1" spans="1:8">
      <c r="A16" s="62">
        <v>2089901</v>
      </c>
      <c r="B16" s="66" t="s">
        <v>488</v>
      </c>
      <c r="C16" s="51">
        <f>SUM(D16:K16)</f>
        <v>97.87</v>
      </c>
      <c r="D16" s="51">
        <v>97.87</v>
      </c>
      <c r="E16" s="56"/>
      <c r="F16" s="51"/>
      <c r="G16" s="51"/>
      <c r="H16" s="64"/>
    </row>
    <row r="17" s="36" customFormat="1" ht="18.95" customHeight="1" spans="1:8">
      <c r="A17" s="60">
        <v>210</v>
      </c>
      <c r="B17" s="61" t="s">
        <v>347</v>
      </c>
      <c r="C17" s="51">
        <f>C18+C23</f>
        <v>153.26</v>
      </c>
      <c r="D17" s="51">
        <f>D18+D23</f>
        <v>153.26</v>
      </c>
      <c r="E17" s="51">
        <f>E18+E23</f>
        <v>0</v>
      </c>
      <c r="F17" s="51"/>
      <c r="G17" s="51"/>
      <c r="H17" s="64"/>
    </row>
    <row r="18" s="36" customFormat="1" ht="18.95" customHeight="1" spans="1:8">
      <c r="A18" s="60">
        <v>21011</v>
      </c>
      <c r="B18" s="61" t="s">
        <v>348</v>
      </c>
      <c r="C18" s="51">
        <f>SUM(C19:C22)</f>
        <v>110.59</v>
      </c>
      <c r="D18" s="51">
        <f>SUM(D19:D22)</f>
        <v>110.59</v>
      </c>
      <c r="E18" s="51">
        <f>SUM(E19:E22)</f>
        <v>0</v>
      </c>
      <c r="F18" s="51"/>
      <c r="G18" s="51"/>
      <c r="H18" s="64"/>
    </row>
    <row r="19" s="36" customFormat="1" ht="18.95" customHeight="1" spans="1:8">
      <c r="A19" s="62">
        <v>2101101</v>
      </c>
      <c r="B19" s="63" t="s">
        <v>513</v>
      </c>
      <c r="C19" s="51">
        <f>SUM(D19:K19)</f>
        <v>49.66</v>
      </c>
      <c r="D19" s="67">
        <v>49.66</v>
      </c>
      <c r="E19" s="56"/>
      <c r="F19" s="51"/>
      <c r="G19" s="51"/>
      <c r="H19" s="64"/>
    </row>
    <row r="20" s="36" customFormat="1" ht="18.95" customHeight="1" spans="1:8">
      <c r="A20" s="62">
        <v>2101102</v>
      </c>
      <c r="B20" s="63" t="s">
        <v>514</v>
      </c>
      <c r="C20" s="51">
        <f>SUM(D20:K20)</f>
        <v>37.49</v>
      </c>
      <c r="D20" s="67">
        <v>37.49</v>
      </c>
      <c r="E20" s="56"/>
      <c r="F20" s="51"/>
      <c r="G20" s="51"/>
      <c r="H20" s="64"/>
    </row>
    <row r="21" s="36" customFormat="1" ht="18.95" customHeight="1" spans="1:8">
      <c r="A21" s="62">
        <v>2101103</v>
      </c>
      <c r="B21" s="63" t="s">
        <v>515</v>
      </c>
      <c r="C21" s="51">
        <f>SUM(D21:K21)</f>
        <v>13.72</v>
      </c>
      <c r="D21" s="51">
        <v>13.72</v>
      </c>
      <c r="E21" s="56"/>
      <c r="F21" s="51"/>
      <c r="G21" s="51"/>
      <c r="H21" s="64"/>
    </row>
    <row r="22" s="36" customFormat="1" ht="18.95" customHeight="1" spans="1:8">
      <c r="A22" s="62">
        <v>2101199</v>
      </c>
      <c r="B22" s="63" t="s">
        <v>516</v>
      </c>
      <c r="C22" s="51">
        <f>SUM(D22:K22)</f>
        <v>9.72</v>
      </c>
      <c r="D22" s="51">
        <v>9.72</v>
      </c>
      <c r="E22" s="56"/>
      <c r="F22" s="51"/>
      <c r="G22" s="51"/>
      <c r="H22" s="64"/>
    </row>
    <row r="23" s="36" customFormat="1" ht="18.95" customHeight="1" spans="1:8">
      <c r="A23" s="60">
        <v>21099</v>
      </c>
      <c r="B23" s="61" t="s">
        <v>489</v>
      </c>
      <c r="C23" s="51">
        <f>C24</f>
        <v>42.67</v>
      </c>
      <c r="D23" s="51">
        <f>D24</f>
        <v>42.67</v>
      </c>
      <c r="E23" s="51">
        <f>E24</f>
        <v>0</v>
      </c>
      <c r="F23" s="51"/>
      <c r="G23" s="51"/>
      <c r="H23" s="64"/>
    </row>
    <row r="24" s="36" customFormat="1" ht="18.95" customHeight="1" spans="1:8">
      <c r="A24" s="62">
        <v>2109901</v>
      </c>
      <c r="B24" s="63" t="s">
        <v>517</v>
      </c>
      <c r="C24" s="51">
        <f>SUM(D24:K24)</f>
        <v>42.67</v>
      </c>
      <c r="D24" s="51">
        <v>42.67</v>
      </c>
      <c r="E24" s="56"/>
      <c r="F24" s="51"/>
      <c r="G24" s="51"/>
      <c r="H24" s="64"/>
    </row>
    <row r="25" s="36" customFormat="1" ht="18.95" customHeight="1" spans="1:8">
      <c r="A25" s="60">
        <v>211</v>
      </c>
      <c r="B25" s="61" t="s">
        <v>353</v>
      </c>
      <c r="C25" s="51">
        <f>C26+C28</f>
        <v>2178</v>
      </c>
      <c r="D25" s="51">
        <f>D26+D28</f>
        <v>0</v>
      </c>
      <c r="E25" s="51">
        <f>E26+E28</f>
        <v>2178</v>
      </c>
      <c r="F25" s="51"/>
      <c r="G25" s="51"/>
      <c r="H25" s="64"/>
    </row>
    <row r="26" s="36" customFormat="1" ht="18.95" customHeight="1" spans="1:8">
      <c r="A26" s="60">
        <v>21103</v>
      </c>
      <c r="B26" s="61" t="s">
        <v>490</v>
      </c>
      <c r="C26" s="51">
        <f>C27</f>
        <v>678</v>
      </c>
      <c r="D26" s="51">
        <f>D27</f>
        <v>0</v>
      </c>
      <c r="E26" s="51">
        <f>E27</f>
        <v>678</v>
      </c>
      <c r="F26" s="51"/>
      <c r="G26" s="51"/>
      <c r="H26" s="64"/>
    </row>
    <row r="27" s="36" customFormat="1" ht="18.95" customHeight="1" spans="1:8">
      <c r="A27" s="60">
        <v>2110302</v>
      </c>
      <c r="B27" s="63" t="s">
        <v>491</v>
      </c>
      <c r="C27" s="51">
        <f>SUM(D27:K27)</f>
        <v>678</v>
      </c>
      <c r="D27" s="51"/>
      <c r="E27" s="51">
        <v>678</v>
      </c>
      <c r="F27" s="51"/>
      <c r="G27" s="51"/>
      <c r="H27" s="64"/>
    </row>
    <row r="28" s="36" customFormat="1" ht="18.95" customHeight="1" spans="1:8">
      <c r="A28" s="60">
        <v>21199</v>
      </c>
      <c r="B28" s="61" t="s">
        <v>354</v>
      </c>
      <c r="C28" s="51">
        <f>C29</f>
        <v>1500</v>
      </c>
      <c r="D28" s="51">
        <f>D29</f>
        <v>0</v>
      </c>
      <c r="E28" s="51">
        <f>E29</f>
        <v>1500</v>
      </c>
      <c r="F28" s="51"/>
      <c r="G28" s="51"/>
      <c r="H28" s="64"/>
    </row>
    <row r="29" s="36" customFormat="1" ht="18.95" customHeight="1" spans="1:8">
      <c r="A29" s="62">
        <v>2119901</v>
      </c>
      <c r="B29" s="63" t="s">
        <v>518</v>
      </c>
      <c r="C29" s="51">
        <f>SUM(D29:K29)</f>
        <v>1500</v>
      </c>
      <c r="D29" s="51"/>
      <c r="E29" s="56">
        <v>1500</v>
      </c>
      <c r="F29" s="51"/>
      <c r="G29" s="51"/>
      <c r="H29" s="64"/>
    </row>
    <row r="30" s="36" customFormat="1" ht="18.95" customHeight="1" spans="1:8">
      <c r="A30" s="60">
        <v>212</v>
      </c>
      <c r="B30" s="61" t="s">
        <v>355</v>
      </c>
      <c r="C30" s="51">
        <f>C31+C36+C38+C40+C42+C47+C49</f>
        <v>8388.24</v>
      </c>
      <c r="D30" s="51">
        <f>D31+D36+D38+D40+D42+D47+D49</f>
        <v>2439.58</v>
      </c>
      <c r="E30" s="51">
        <f>E31+E36+E38+E40+E42+E47+E49</f>
        <v>5948.66</v>
      </c>
      <c r="F30" s="51"/>
      <c r="G30" s="51"/>
      <c r="H30" s="64"/>
    </row>
    <row r="31" s="36" customFormat="1" ht="18.95" customHeight="1" spans="1:8">
      <c r="A31" s="60">
        <v>21201</v>
      </c>
      <c r="B31" s="61" t="s">
        <v>356</v>
      </c>
      <c r="C31" s="51">
        <f>SUM(C32:C35)</f>
        <v>4199.22</v>
      </c>
      <c r="D31" s="51">
        <f>SUM(D32:D35)</f>
        <v>2433.48</v>
      </c>
      <c r="E31" s="51">
        <f>SUM(E32:E35)</f>
        <v>1765.74</v>
      </c>
      <c r="F31" s="51"/>
      <c r="G31" s="51"/>
      <c r="H31" s="64"/>
    </row>
    <row r="32" s="36" customFormat="1" ht="18.95" customHeight="1" spans="1:8">
      <c r="A32" s="62">
        <v>2120101</v>
      </c>
      <c r="B32" s="63" t="s">
        <v>519</v>
      </c>
      <c r="C32" s="51">
        <f>SUM(D32:K32)</f>
        <v>864.33</v>
      </c>
      <c r="D32" s="56">
        <v>864.33</v>
      </c>
      <c r="E32" s="56"/>
      <c r="F32" s="51"/>
      <c r="G32" s="51"/>
      <c r="H32" s="64"/>
    </row>
    <row r="33" s="36" customFormat="1" ht="18.95" customHeight="1" spans="1:8">
      <c r="A33" s="62">
        <v>2120102</v>
      </c>
      <c r="B33" s="63" t="s">
        <v>520</v>
      </c>
      <c r="C33" s="51">
        <f>SUM(D33:K33)</f>
        <v>225.15</v>
      </c>
      <c r="D33" s="56"/>
      <c r="E33" s="56">
        <v>225.15</v>
      </c>
      <c r="F33" s="56"/>
      <c r="G33" s="51"/>
      <c r="H33" s="64"/>
    </row>
    <row r="34" s="36" customFormat="1" ht="18.95" customHeight="1" spans="1:8">
      <c r="A34" s="62">
        <v>2120106</v>
      </c>
      <c r="B34" s="63" t="s">
        <v>521</v>
      </c>
      <c r="C34" s="51">
        <f>SUM(D34:K34)</f>
        <v>581.56</v>
      </c>
      <c r="D34" s="56">
        <v>383.79</v>
      </c>
      <c r="E34" s="56">
        <v>197.77</v>
      </c>
      <c r="F34" s="56"/>
      <c r="G34" s="51"/>
      <c r="H34" s="64"/>
    </row>
    <row r="35" s="36" customFormat="1" ht="18.95" customHeight="1" spans="1:8">
      <c r="A35" s="62">
        <v>2120199</v>
      </c>
      <c r="B35" s="63" t="s">
        <v>522</v>
      </c>
      <c r="C35" s="51">
        <f>SUM(D35:K35)</f>
        <v>2528.18</v>
      </c>
      <c r="D35" s="56">
        <v>1185.36</v>
      </c>
      <c r="E35" s="56">
        <v>1342.82</v>
      </c>
      <c r="F35" s="56"/>
      <c r="G35" s="51"/>
      <c r="H35" s="64"/>
    </row>
    <row r="36" s="36" customFormat="1" ht="18.95" customHeight="1" spans="1:8">
      <c r="A36" s="60">
        <v>21202</v>
      </c>
      <c r="B36" s="61" t="s">
        <v>361</v>
      </c>
      <c r="C36" s="51">
        <f>C37</f>
        <v>20</v>
      </c>
      <c r="D36" s="51">
        <f>D37</f>
        <v>0</v>
      </c>
      <c r="E36" s="51">
        <f>E37</f>
        <v>20</v>
      </c>
      <c r="F36" s="51"/>
      <c r="G36" s="51"/>
      <c r="H36" s="64"/>
    </row>
    <row r="37" s="36" customFormat="1" ht="18.95" customHeight="1" spans="1:8">
      <c r="A37" s="62">
        <v>2120201</v>
      </c>
      <c r="B37" s="63" t="s">
        <v>523</v>
      </c>
      <c r="C37" s="56">
        <f>SUM(D37:K37)</f>
        <v>20</v>
      </c>
      <c r="D37" s="51"/>
      <c r="E37" s="56">
        <v>20</v>
      </c>
      <c r="F37" s="51"/>
      <c r="G37" s="51"/>
      <c r="H37" s="64"/>
    </row>
    <row r="38" s="36" customFormat="1" ht="18.95" customHeight="1" spans="1:8">
      <c r="A38" s="60">
        <v>21205</v>
      </c>
      <c r="B38" s="61" t="s">
        <v>362</v>
      </c>
      <c r="C38" s="51">
        <f>C39</f>
        <v>160</v>
      </c>
      <c r="D38" s="51">
        <f>D39</f>
        <v>0</v>
      </c>
      <c r="E38" s="51">
        <f>E39</f>
        <v>160</v>
      </c>
      <c r="F38" s="51"/>
      <c r="G38" s="51"/>
      <c r="H38" s="64"/>
    </row>
    <row r="39" s="36" customFormat="1" ht="18.95" customHeight="1" spans="1:8">
      <c r="A39" s="62">
        <v>2120501</v>
      </c>
      <c r="B39" s="63" t="s">
        <v>524</v>
      </c>
      <c r="C39" s="56">
        <f>SUM(D39:K39)</f>
        <v>160</v>
      </c>
      <c r="D39" s="51"/>
      <c r="E39" s="56">
        <v>160</v>
      </c>
      <c r="F39" s="51"/>
      <c r="G39" s="51"/>
      <c r="H39" s="64"/>
    </row>
    <row r="40" s="36" customFormat="1" ht="18.95" customHeight="1" spans="1:8">
      <c r="A40" s="60">
        <v>21206</v>
      </c>
      <c r="B40" s="61" t="s">
        <v>363</v>
      </c>
      <c r="C40" s="51">
        <f>SUM(D40:K40)</f>
        <v>70</v>
      </c>
      <c r="D40" s="51">
        <f>D41</f>
        <v>0</v>
      </c>
      <c r="E40" s="51">
        <v>70</v>
      </c>
      <c r="F40" s="51"/>
      <c r="G40" s="51"/>
      <c r="H40" s="64"/>
    </row>
    <row r="41" s="36" customFormat="1" ht="18.95" customHeight="1" spans="1:8">
      <c r="A41" s="62">
        <v>2120601</v>
      </c>
      <c r="B41" s="63" t="s">
        <v>525</v>
      </c>
      <c r="C41" s="56">
        <f>SUM(D41:K41)</f>
        <v>70</v>
      </c>
      <c r="D41" s="51"/>
      <c r="E41" s="56">
        <v>70</v>
      </c>
      <c r="F41" s="51"/>
      <c r="G41" s="51"/>
      <c r="H41" s="64"/>
    </row>
    <row r="42" s="36" customFormat="1" ht="18.95" customHeight="1" spans="1:8">
      <c r="A42" s="60">
        <v>21208</v>
      </c>
      <c r="B42" s="61" t="s">
        <v>458</v>
      </c>
      <c r="C42" s="51">
        <f>SUM(C43:C46)</f>
        <v>2995.41</v>
      </c>
      <c r="D42" s="51">
        <f>SUM(D43:D46)</f>
        <v>0</v>
      </c>
      <c r="E42" s="51">
        <f>SUM(E43:E46)</f>
        <v>2995.41</v>
      </c>
      <c r="F42" s="51"/>
      <c r="G42" s="51"/>
      <c r="H42" s="64"/>
    </row>
    <row r="43" s="36" customFormat="1" ht="18.95" customHeight="1" spans="1:8">
      <c r="A43" s="62">
        <v>2120802</v>
      </c>
      <c r="B43" s="66" t="s">
        <v>492</v>
      </c>
      <c r="C43" s="56">
        <f>SUM(D43:K43)</f>
        <v>1032</v>
      </c>
      <c r="D43" s="56"/>
      <c r="E43" s="56">
        <v>1032</v>
      </c>
      <c r="F43" s="56"/>
      <c r="G43" s="56"/>
      <c r="H43" s="68"/>
    </row>
    <row r="44" s="36" customFormat="1" ht="18.95" customHeight="1" spans="1:8">
      <c r="A44" s="62">
        <v>2120803</v>
      </c>
      <c r="B44" s="66" t="s">
        <v>493</v>
      </c>
      <c r="C44" s="56">
        <f>SUM(D44:K44)</f>
        <v>6.47</v>
      </c>
      <c r="D44" s="56"/>
      <c r="E44" s="56">
        <v>6.47</v>
      </c>
      <c r="F44" s="56"/>
      <c r="G44" s="56"/>
      <c r="H44" s="68"/>
    </row>
    <row r="45" s="36" customFormat="1" ht="18.95" customHeight="1" spans="1:8">
      <c r="A45" s="62">
        <v>2120804</v>
      </c>
      <c r="B45" s="66" t="s">
        <v>494</v>
      </c>
      <c r="C45" s="56">
        <f>SUM(D45:K45)</f>
        <v>876.34</v>
      </c>
      <c r="D45" s="56"/>
      <c r="E45" s="56">
        <v>876.34</v>
      </c>
      <c r="F45" s="56"/>
      <c r="G45" s="56"/>
      <c r="H45" s="68"/>
    </row>
    <row r="46" s="36" customFormat="1" ht="18.95" customHeight="1" spans="1:8">
      <c r="A46" s="62">
        <v>2120899</v>
      </c>
      <c r="B46" s="69" t="s">
        <v>526</v>
      </c>
      <c r="C46" s="56">
        <f>SUM(D46:K46)</f>
        <v>1080.6</v>
      </c>
      <c r="D46" s="56"/>
      <c r="E46" s="56">
        <v>1080.6</v>
      </c>
      <c r="F46" s="56"/>
      <c r="G46" s="56"/>
      <c r="H46" s="68"/>
    </row>
    <row r="47" s="36" customFormat="1" ht="18.95" customHeight="1" spans="1:8">
      <c r="A47" s="60">
        <v>21213</v>
      </c>
      <c r="B47" s="65" t="s">
        <v>495</v>
      </c>
      <c r="C47" s="56">
        <f>C48</f>
        <v>100</v>
      </c>
      <c r="D47" s="56">
        <f>D48</f>
        <v>0</v>
      </c>
      <c r="E47" s="56">
        <f>E48</f>
        <v>100</v>
      </c>
      <c r="F47" s="56">
        <f>F48</f>
        <v>0</v>
      </c>
      <c r="G47" s="56"/>
      <c r="H47" s="68"/>
    </row>
    <row r="48" s="36" customFormat="1" ht="18.95" customHeight="1" spans="1:8">
      <c r="A48" s="62">
        <v>2121399</v>
      </c>
      <c r="B48" s="66" t="s">
        <v>496</v>
      </c>
      <c r="C48" s="56">
        <f>SUM(D48:K48)</f>
        <v>100</v>
      </c>
      <c r="D48" s="56"/>
      <c r="E48" s="56">
        <v>100</v>
      </c>
      <c r="F48" s="56"/>
      <c r="G48" s="56"/>
      <c r="H48" s="68"/>
    </row>
    <row r="49" s="36" customFormat="1" ht="18.95" customHeight="1" spans="1:8">
      <c r="A49" s="60">
        <v>21299</v>
      </c>
      <c r="B49" s="61" t="s">
        <v>364</v>
      </c>
      <c r="C49" s="51">
        <f>C50</f>
        <v>843.61</v>
      </c>
      <c r="D49" s="51">
        <f>D50</f>
        <v>6.1</v>
      </c>
      <c r="E49" s="51">
        <f>E50</f>
        <v>837.51</v>
      </c>
      <c r="F49" s="51">
        <f>F50</f>
        <v>0</v>
      </c>
      <c r="G49" s="51"/>
      <c r="H49" s="64"/>
    </row>
    <row r="50" s="36" customFormat="1" ht="18.95" customHeight="1" spans="1:8">
      <c r="A50" s="62">
        <v>2129901</v>
      </c>
      <c r="B50" s="63" t="s">
        <v>527</v>
      </c>
      <c r="C50" s="56">
        <f>SUM(D50:K50)</f>
        <v>843.61</v>
      </c>
      <c r="D50" s="51">
        <v>6.1</v>
      </c>
      <c r="E50" s="56">
        <v>837.51</v>
      </c>
      <c r="F50" s="51"/>
      <c r="G50" s="51"/>
      <c r="H50" s="64"/>
    </row>
    <row r="51" s="36" customFormat="1" ht="18.95" customHeight="1" spans="1:8">
      <c r="A51" s="62">
        <v>220</v>
      </c>
      <c r="B51" s="65" t="s">
        <v>471</v>
      </c>
      <c r="C51" s="51">
        <f t="shared" ref="C51:E52" si="3">C52</f>
        <v>940</v>
      </c>
      <c r="D51" s="51">
        <f t="shared" si="3"/>
        <v>0</v>
      </c>
      <c r="E51" s="51">
        <f t="shared" si="3"/>
        <v>940</v>
      </c>
      <c r="F51" s="51"/>
      <c r="G51" s="51"/>
      <c r="H51" s="64"/>
    </row>
    <row r="52" s="36" customFormat="1" ht="18.95" customHeight="1" spans="1:8">
      <c r="A52" s="62">
        <v>22001</v>
      </c>
      <c r="B52" s="65" t="s">
        <v>497</v>
      </c>
      <c r="C52" s="51">
        <f t="shared" si="3"/>
        <v>940</v>
      </c>
      <c r="D52" s="51">
        <f t="shared" si="3"/>
        <v>0</v>
      </c>
      <c r="E52" s="51">
        <f t="shared" si="3"/>
        <v>940</v>
      </c>
      <c r="F52" s="51"/>
      <c r="G52" s="51"/>
      <c r="H52" s="64"/>
    </row>
    <row r="53" s="36" customFormat="1" ht="18.95" customHeight="1" spans="1:8">
      <c r="A53" s="62">
        <v>2200106</v>
      </c>
      <c r="B53" s="66" t="s">
        <v>498</v>
      </c>
      <c r="C53" s="56">
        <f>SUM(D53:K53)</f>
        <v>940</v>
      </c>
      <c r="D53" s="51"/>
      <c r="E53" s="51">
        <v>940</v>
      </c>
      <c r="F53" s="51"/>
      <c r="G53" s="51"/>
      <c r="H53" s="64"/>
    </row>
    <row r="54" s="36" customFormat="1" ht="18.95" customHeight="1" spans="1:8">
      <c r="A54" s="60">
        <v>221</v>
      </c>
      <c r="B54" s="61" t="s">
        <v>365</v>
      </c>
      <c r="C54" s="51">
        <f>C55+C58+C60</f>
        <v>2746.18</v>
      </c>
      <c r="D54" s="51">
        <f>D55+D58+D60</f>
        <v>162.18</v>
      </c>
      <c r="E54" s="51">
        <f>E55+E58+E60</f>
        <v>2584</v>
      </c>
      <c r="F54" s="51"/>
      <c r="G54" s="51"/>
      <c r="H54" s="64"/>
    </row>
    <row r="55" s="36" customFormat="1" ht="18.95" customHeight="1" spans="1:8">
      <c r="A55" s="60">
        <v>22101</v>
      </c>
      <c r="B55" s="65" t="s">
        <v>499</v>
      </c>
      <c r="C55" s="51">
        <f>SUM(C56:C57)</f>
        <v>2584</v>
      </c>
      <c r="D55" s="51">
        <f>SUM(D56:D57)</f>
        <v>0</v>
      </c>
      <c r="E55" s="51">
        <f>SUM(E56:E57)</f>
        <v>2584</v>
      </c>
      <c r="F55" s="51"/>
      <c r="G55" s="51"/>
      <c r="H55" s="64"/>
    </row>
    <row r="56" s="36" customFormat="1" ht="18.95" customHeight="1" spans="1:8">
      <c r="A56" s="60">
        <v>2210101</v>
      </c>
      <c r="B56" s="66" t="s">
        <v>500</v>
      </c>
      <c r="C56" s="56">
        <f>SUM(D56:K56)</f>
        <v>464</v>
      </c>
      <c r="D56" s="67"/>
      <c r="E56" s="67">
        <v>464</v>
      </c>
      <c r="F56" s="51"/>
      <c r="G56" s="51"/>
      <c r="H56" s="64"/>
    </row>
    <row r="57" s="36" customFormat="1" ht="18.95" customHeight="1" spans="1:8">
      <c r="A57" s="60">
        <v>2210103</v>
      </c>
      <c r="B57" s="66" t="s">
        <v>501</v>
      </c>
      <c r="C57" s="56">
        <f>SUM(D57:K57)</f>
        <v>2120</v>
      </c>
      <c r="D57" s="67"/>
      <c r="E57" s="67">
        <v>2120</v>
      </c>
      <c r="F57" s="51"/>
      <c r="G57" s="51"/>
      <c r="H57" s="64"/>
    </row>
    <row r="58" s="36" customFormat="1" ht="18.95" customHeight="1" spans="1:8">
      <c r="A58" s="60">
        <v>22102</v>
      </c>
      <c r="B58" s="61" t="s">
        <v>366</v>
      </c>
      <c r="C58" s="51">
        <f>C59</f>
        <v>106.17</v>
      </c>
      <c r="D58" s="51">
        <f>D59</f>
        <v>106.17</v>
      </c>
      <c r="E58" s="51">
        <f>E59</f>
        <v>0</v>
      </c>
      <c r="F58" s="51"/>
      <c r="G58" s="51"/>
      <c r="H58" s="64"/>
    </row>
    <row r="59" s="36" customFormat="1" ht="18.95" customHeight="1" spans="1:8">
      <c r="A59" s="62">
        <v>2210201</v>
      </c>
      <c r="B59" s="63" t="s">
        <v>398</v>
      </c>
      <c r="C59" s="56">
        <f>SUM(D59:K59)</f>
        <v>106.17</v>
      </c>
      <c r="D59" s="51">
        <v>106.17</v>
      </c>
      <c r="E59" s="56"/>
      <c r="F59" s="51"/>
      <c r="G59" s="51"/>
      <c r="H59" s="64"/>
    </row>
    <row r="60" s="36" customFormat="1" ht="18.95" customHeight="1" spans="1:8">
      <c r="A60" s="49">
        <v>22103</v>
      </c>
      <c r="B60" s="65" t="s">
        <v>502</v>
      </c>
      <c r="C60" s="67">
        <f>C61</f>
        <v>56.01</v>
      </c>
      <c r="D60" s="67">
        <f>D61</f>
        <v>56.01</v>
      </c>
      <c r="E60" s="67">
        <f>E61</f>
        <v>0</v>
      </c>
      <c r="F60" s="51"/>
      <c r="G60" s="51"/>
      <c r="H60" s="64"/>
    </row>
    <row r="61" s="36" customFormat="1" ht="18.95" customHeight="1" spans="1:8">
      <c r="A61" s="70">
        <v>2210301</v>
      </c>
      <c r="B61" s="71" t="s">
        <v>503</v>
      </c>
      <c r="C61" s="72">
        <f>SUM(D61:K61)</f>
        <v>56.01</v>
      </c>
      <c r="D61" s="73">
        <v>56.01</v>
      </c>
      <c r="E61" s="72"/>
      <c r="F61" s="74"/>
      <c r="G61" s="74"/>
      <c r="H61" s="75"/>
    </row>
    <row r="62" customHeight="1" spans="1:8">
      <c r="A62" s="76"/>
      <c r="B62" s="77"/>
      <c r="C62" s="78"/>
      <c r="D62" s="79"/>
      <c r="E62" s="80"/>
      <c r="F62" s="81"/>
      <c r="G62" s="81"/>
      <c r="H62" s="81"/>
    </row>
    <row r="63" customHeight="1" spans="1:8">
      <c r="A63" s="76"/>
      <c r="B63" s="77"/>
      <c r="C63" s="78"/>
      <c r="D63" s="79"/>
      <c r="E63" s="80"/>
      <c r="F63" s="81"/>
      <c r="G63" s="81"/>
      <c r="H63" s="81"/>
    </row>
    <row r="64" customHeight="1" spans="1:8">
      <c r="A64" s="82"/>
      <c r="B64" s="83"/>
      <c r="C64" s="81">
        <f>SUM(D64:K64)</f>
        <v>0</v>
      </c>
      <c r="D64" s="81"/>
      <c r="E64" s="80"/>
      <c r="F64" s="81"/>
      <c r="G64" s="81"/>
      <c r="H64" s="81"/>
    </row>
    <row r="65" customHeight="1" spans="1:8">
      <c r="A65" s="84"/>
      <c r="B65" s="85"/>
      <c r="C65" s="80"/>
      <c r="D65" s="80"/>
      <c r="E65" s="80"/>
      <c r="F65" s="80"/>
      <c r="G65" s="80"/>
      <c r="H65" s="80"/>
    </row>
    <row r="66" customHeight="1" spans="1:8">
      <c r="A66" s="86"/>
      <c r="B66" s="86"/>
      <c r="C66" s="86"/>
      <c r="D66" s="86"/>
      <c r="E66" s="86"/>
      <c r="F66" s="86"/>
      <c r="G66" s="86"/>
      <c r="H66" s="86"/>
    </row>
    <row r="67" customHeight="1" spans="2:8">
      <c r="B67" s="40"/>
      <c r="F67" s="40"/>
      <c r="G67" s="40"/>
      <c r="H67" s="40"/>
    </row>
    <row r="68" customHeight="1" spans="1:7">
      <c r="A68" s="40"/>
      <c r="B68" s="40"/>
      <c r="F68" s="40"/>
      <c r="G68" s="40"/>
    </row>
    <row r="69" customHeight="1" spans="2:6">
      <c r="B69" s="40"/>
      <c r="F69" s="40"/>
    </row>
    <row r="70" customHeight="1" spans="1:8">
      <c r="A70" s="40"/>
      <c r="B70" s="40"/>
      <c r="H70" s="40"/>
    </row>
    <row r="71" customHeight="1" spans="1:5">
      <c r="A71" s="40"/>
      <c r="B71" s="40"/>
      <c r="E71" s="40"/>
    </row>
    <row r="72" customHeight="1" spans="3:6">
      <c r="C72" s="40"/>
      <c r="F72" s="40"/>
    </row>
    <row r="73" customHeight="1" spans="2:2">
      <c r="B73" s="40"/>
    </row>
    <row r="74" customHeight="1" spans="2:2">
      <c r="B74" s="40"/>
    </row>
    <row r="75" customHeight="1" spans="7:7">
      <c r="G75" s="40"/>
    </row>
    <row r="76" customHeight="1" spans="2:2">
      <c r="B76" s="40"/>
    </row>
    <row r="77" customHeight="1" spans="3:7">
      <c r="C77" s="40"/>
      <c r="G77" s="40"/>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绩效表一</vt:lpstr>
      <vt:lpstr>绩效表二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cp:lastPrinted>2020-02-15T04:26:00Z</cp:lastPrinted>
  <dcterms:modified xsi:type="dcterms:W3CDTF">2022-07-01T07:23:44Z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709689EB41384FBEB4854A144066CC6A</vt:lpwstr>
  </property>
</Properties>
</file>